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  <externalReference r:id="rId7"/>
  </externalReferences>
  <definedNames>
    <definedName name="_xlnm._FilterDatabase" localSheetId="0" hidden="1">'Orçamento'!$A$13:$J$1763</definedName>
    <definedName name="_xlnm._FilterDatabase" localSheetId="2" hidden="1">'Resumo'!$A$13:$E$25</definedName>
    <definedName name="_xlfn.IFERROR" hidden="1">#NAME?</definedName>
    <definedName name="_xlfn_IFERROR">NA()</definedName>
    <definedName name="_xlnm_Print_Area_1">'Orçamento'!$A$1:$I$1760</definedName>
    <definedName name="_xlnm_Print_Area_2">#REF!</definedName>
    <definedName name="_xlnm_Print_Area_3">'Resumo'!$A$1:$E$38</definedName>
    <definedName name="_xlnm_Print_Area_4" localSheetId="1">'Cronograma Mensal'!$A$1:$F$48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'Resumo'!$1:$13</definedName>
    <definedName name="_xlnm.Print_Area" localSheetId="1">'Cronograma Mensal'!$A$1:$P$55</definedName>
    <definedName name="_xlnm.Print_Area" localSheetId="0">'Orçamento'!$A$1:$I$1769</definedName>
    <definedName name="_xlnm.Print_Area" localSheetId="2">'Resumo'!$A$1:$E$38</definedName>
    <definedName name="Excel_BuiltIn__FilterDatabase" localSheetId="0">'Orçamento'!#REF!</definedName>
    <definedName name="Excel_BuiltIn_Print_Area" localSheetId="0">'Orçamento'!$A$1:$I$1763</definedName>
    <definedName name="FDE">'[2]FDE'!$A$2:$C$3234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'Orçamento'!$13:$13</definedName>
    <definedName name="_xlnm.Print_Titles" localSheetId="2">'Resumo'!$1:$13</definedName>
    <definedName name="Z_2483EC8A_7597_461B_9CFC_2FA94ACA4DFB_.wvu.FilterData" localSheetId="0" hidden="1">'Orçamento'!$A$13:$I$1763</definedName>
    <definedName name="Z_29968698_A86A_456F_9240_BB3FE00129DB__wvu_FilterData" localSheetId="0">'Orçamento'!$A$13:$J$1763</definedName>
    <definedName name="Z_30999B9E_2E65_4663_976F_9A54CE05102E__wvu_FilterData" localSheetId="0">'Orçamento'!$A$13:$J$1763</definedName>
    <definedName name="Z_30999B9E_2E65_4663_976F_9A54CE05102E__wvu_PrintArea" localSheetId="1">'Cronograma Mensal'!$A$1:$P$54</definedName>
    <definedName name="Z_30999B9E_2E65_4663_976F_9A54CE05102E__wvu_PrintArea" localSheetId="0">'Orçamento'!$A$1:$I$1763</definedName>
    <definedName name="Z_30999B9E_2E65_4663_976F_9A54CE05102E__wvu_PrintArea" localSheetId="2">'Resumo'!$A$1:$E$38</definedName>
    <definedName name="Z_30999B9E_2E65_4663_976F_9A54CE05102E__wvu_PrintTitles" localSheetId="0">'Orçamento'!$1:$13</definedName>
    <definedName name="Z_30999B9E_2E65_4663_976F_9A54CE05102E__wvu_PrintTitles" localSheetId="2">'Resumo'!$1:$13</definedName>
    <definedName name="Z_37FA8F07_9D7A_418D_BC30_0AE0C3739A19__wvu_FilterData" localSheetId="0">'Orçamento'!$A$13:$I$1760</definedName>
    <definedName name="Z_37FA8F07_9D7A_418D_BC30_0AE0C3739A19__wvu_PrintArea" localSheetId="1">'Cronograma Mensal'!$A$1:$P$54</definedName>
    <definedName name="Z_37FA8F07_9D7A_418D_BC30_0AE0C3739A19__wvu_PrintArea" localSheetId="2">'Resumo'!$A$1:$E$38</definedName>
    <definedName name="Z_37FA8F07_9D7A_418D_BC30_0AE0C3739A19__wvu_PrintTitles" localSheetId="2">'Resumo'!$1:$13</definedName>
    <definedName name="Z_3B8348FD_7A00_44FD_ACF5_E6A19592872E_.wvu.Cols" localSheetId="1" hidden="1">'Cronograma Mensal'!$E:$H</definedName>
    <definedName name="Z_3B8348FD_7A00_44FD_ACF5_E6A19592872E_.wvu.Cols" localSheetId="0" hidden="1">'Orçamento'!$C:$C</definedName>
    <definedName name="Z_3B8348FD_7A00_44FD_ACF5_E6A19592872E_.wvu.FilterData" localSheetId="0" hidden="1">'Orçamento'!$A$13:$I$1763</definedName>
    <definedName name="Z_3B8348FD_7A00_44FD_ACF5_E6A19592872E_.wvu.PrintArea" localSheetId="1" hidden="1">'Cronograma Mensal'!$A$1:$P$55</definedName>
    <definedName name="Z_3B8348FD_7A00_44FD_ACF5_E6A19592872E_.wvu.PrintArea" localSheetId="0" hidden="1">'Orçamento'!$A$1:$I$1763</definedName>
    <definedName name="Z_3B8348FD_7A00_44FD_ACF5_E6A19592872E_.wvu.PrintArea" localSheetId="2" hidden="1">'Resumo'!$A$1:$E$38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'Resumo'!$1:$13</definedName>
    <definedName name="Z_50160325_FDD6_4995_897D_2F4F0C6430EC__wvu_FilterData" localSheetId="0">'Orçamento'!$A$13:$I$1760</definedName>
    <definedName name="Z_50160325_FDD6_4995_897D_2F4F0C6430EC__wvu_PrintArea" localSheetId="1">'Cronograma Mensal'!$A$1:$P$54</definedName>
    <definedName name="Z_50160325_FDD6_4995_897D_2F4F0C6430EC__wvu_PrintArea" localSheetId="0">'Orçamento'!$A$1:$I$1763</definedName>
    <definedName name="Z_50160325_FDD6_4995_897D_2F4F0C6430EC__wvu_PrintArea" localSheetId="2">'Resumo'!$A$1:$E$38</definedName>
    <definedName name="Z_50160325_FDD6_4995_897D_2F4F0C6430EC__wvu_PrintTitles" localSheetId="0">'Orçamento'!$1:$13</definedName>
    <definedName name="Z_50160325_FDD6_4995_897D_2F4F0C6430EC__wvu_PrintTitles" localSheetId="2">'Resumo'!$1:$13</definedName>
    <definedName name="Z_51679F6D_52C9_495E_8CE0_A4AA589D4632__wvu_FilterData" localSheetId="0">'Orçamento'!$A$13:$I$1760</definedName>
    <definedName name="Z_65A89EDC_E2EF_4E49_9370_82AFDB881213__wvu_FilterData" localSheetId="0">'Orçamento'!$A$13:$I$1760</definedName>
    <definedName name="Z_8EC65F00_94CE_4AAC_901F_0F1A78C19FA2__wvu_FilterData" localSheetId="0">'Orçamento'!$A$13:$I$1760</definedName>
    <definedName name="Z_B535EED3_096A_4559_AE37_6359A35C71B4_.wvu.Cols" localSheetId="1" hidden="1">'Cronograma Mensal'!$E:$H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'Orçamento'!$A$13:$J$1763</definedName>
    <definedName name="Z_B535EED3_096A_4559_AE37_6359A35C71B4_.wvu.PrintArea" localSheetId="1" hidden="1">'Cronograma Mensal'!$A$1:$P$55</definedName>
    <definedName name="Z_B535EED3_096A_4559_AE37_6359A35C71B4_.wvu.PrintArea" localSheetId="0" hidden="1">'Orçamento'!$A$1:$I$1763</definedName>
    <definedName name="Z_B535EED3_096A_4559_AE37_6359A35C71B4_.wvu.PrintArea" localSheetId="2" hidden="1">'Resumo'!$A$1:$E$38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'Resumo'!$1:$13</definedName>
    <definedName name="Z_CC09A366_C6A3_4857_97A0_64EABF22978D__wvu_FilterData" localSheetId="0">'Orçamento'!$A$13:$J$1763</definedName>
    <definedName name="Z_CE6D2F78_279A_48FF_B90B_4CA40BF0D3DA__wvu_FilterData" localSheetId="0">'Orçamento'!$A$13:$J$1763</definedName>
    <definedName name="Z_CE6D2F78_279A_48FF_B90B_4CA40BF0D3DA__wvu_PrintArea" localSheetId="1">'Cronograma Mensal'!$A$1:$P$54</definedName>
    <definedName name="Z_CE6D2F78_279A_48FF_B90B_4CA40BF0D3DA__wvu_PrintArea" localSheetId="0">'Orçamento'!$A$1:$I$1763</definedName>
    <definedName name="Z_CE6D2F78_279A_48FF_B90B_4CA40BF0D3DA__wvu_PrintArea" localSheetId="2">'Resumo'!$A$1:$E$38</definedName>
    <definedName name="Z_CE6D2F78_279A_48FF_B90B_4CA40BF0D3DA__wvu_PrintTitles" localSheetId="0">'Orçamento'!$1:$13</definedName>
    <definedName name="Z_CE6D2F78_279A_48FF_B90B_4CA40BF0D3DA__wvu_PrintTitles" localSheetId="2">'Resumo'!$1:$13</definedName>
  </definedNames>
  <calcPr fullCalcOnLoad="1"/>
</workbook>
</file>

<file path=xl/sharedStrings.xml><?xml version="1.0" encoding="utf-8"?>
<sst xmlns="http://schemas.openxmlformats.org/spreadsheetml/2006/main" count="8191" uniqueCount="2426">
  <si>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</si>
  <si>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</si>
  <si>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</si>
  <si>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</si>
  <si>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</si>
  <si>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</si>
  <si>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</si>
  <si>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</si>
  <si>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</si>
  <si>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</si>
  <si>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</si>
  <si>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</si>
  <si>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</si>
  <si>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</si>
  <si>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</si>
  <si>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</si>
  <si>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01.01.02</t>
  </si>
  <si>
    <t>01.01.03</t>
  </si>
  <si>
    <t>SERVIÇOS TÉCNICOS</t>
  </si>
  <si>
    <t>h</t>
  </si>
  <si>
    <t>02.01</t>
  </si>
  <si>
    <t>02.01.01</t>
  </si>
  <si>
    <t>02.01.02</t>
  </si>
  <si>
    <t>02.02</t>
  </si>
  <si>
    <t>02.02.01</t>
  </si>
  <si>
    <t>02.02.02</t>
  </si>
  <si>
    <t>02.03</t>
  </si>
  <si>
    <t>02.03.01</t>
  </si>
  <si>
    <t>02.03.02</t>
  </si>
  <si>
    <t>02.03.03</t>
  </si>
  <si>
    <t>02.03.04</t>
  </si>
  <si>
    <t>02.03.05</t>
  </si>
  <si>
    <t>02.03.06</t>
  </si>
  <si>
    <t>02.03.07</t>
  </si>
  <si>
    <t>02.03.08</t>
  </si>
  <si>
    <t>02.03.09</t>
  </si>
  <si>
    <t>03.01</t>
  </si>
  <si>
    <t>03.02</t>
  </si>
  <si>
    <t>03.03</t>
  </si>
  <si>
    <t>04.01</t>
  </si>
  <si>
    <t>04.01.01</t>
  </si>
  <si>
    <t>04.01.02</t>
  </si>
  <si>
    <t>04.01.03</t>
  </si>
  <si>
    <t>04.02</t>
  </si>
  <si>
    <t>04.03</t>
  </si>
  <si>
    <t>04.04</t>
  </si>
  <si>
    <t>05.01</t>
  </si>
  <si>
    <t>05.01.01</t>
  </si>
  <si>
    <t>05.01.004</t>
  </si>
  <si>
    <t>05.01.02</t>
  </si>
  <si>
    <t>05.01.03</t>
  </si>
  <si>
    <t>05.01.04</t>
  </si>
  <si>
    <t>05.01.029</t>
  </si>
  <si>
    <t>05.02</t>
  </si>
  <si>
    <t>05.02.01</t>
  </si>
  <si>
    <t>05.03</t>
  </si>
  <si>
    <t>05.03.01</t>
  </si>
  <si>
    <t>05.03.02</t>
  </si>
  <si>
    <t>05.03.03</t>
  </si>
  <si>
    <t>05.03.04</t>
  </si>
  <si>
    <t>06.01</t>
  </si>
  <si>
    <t>06.01.01</t>
  </si>
  <si>
    <t>06.01.02</t>
  </si>
  <si>
    <t>06.01.03</t>
  </si>
  <si>
    <t>06.02</t>
  </si>
  <si>
    <t>06.02.01</t>
  </si>
  <si>
    <t>06.02.02</t>
  </si>
  <si>
    <t>06.02.03</t>
  </si>
  <si>
    <t>06.03</t>
  </si>
  <si>
    <t>06.03.01</t>
  </si>
  <si>
    <t>06.03.02</t>
  </si>
  <si>
    <t>06.03.03</t>
  </si>
  <si>
    <t>06.03.100</t>
  </si>
  <si>
    <t>14.02.001</t>
  </si>
  <si>
    <t>07.01</t>
  </si>
  <si>
    <t>07.01.01</t>
  </si>
  <si>
    <t>07.01.02</t>
  </si>
  <si>
    <t>07.01.03</t>
  </si>
  <si>
    <t>07.02</t>
  </si>
  <si>
    <t>07.02.01</t>
  </si>
  <si>
    <t>07.02.02</t>
  </si>
  <si>
    <t>07.02.03</t>
  </si>
  <si>
    <t>08.01</t>
  </si>
  <si>
    <t>08.01.01</t>
  </si>
  <si>
    <t>08.01.02</t>
  </si>
  <si>
    <t>08.01.03</t>
  </si>
  <si>
    <t>un</t>
  </si>
  <si>
    <t>08.02</t>
  </si>
  <si>
    <t>08.02.01</t>
  </si>
  <si>
    <t>08.02.02</t>
  </si>
  <si>
    <t>08.02.03</t>
  </si>
  <si>
    <t>08.02.04</t>
  </si>
  <si>
    <t>08.02.05</t>
  </si>
  <si>
    <t>08.04.044</t>
  </si>
  <si>
    <t>08.03</t>
  </si>
  <si>
    <t>08.03.01</t>
  </si>
  <si>
    <t>08.03.02</t>
  </si>
  <si>
    <t>08.03.03</t>
  </si>
  <si>
    <t>08.04</t>
  </si>
  <si>
    <t>08.04.01</t>
  </si>
  <si>
    <t>08.05</t>
  </si>
  <si>
    <t>08.05.01</t>
  </si>
  <si>
    <t>08.05.02</t>
  </si>
  <si>
    <t>08.05.03</t>
  </si>
  <si>
    <t>08.05.04</t>
  </si>
  <si>
    <t>08.06</t>
  </si>
  <si>
    <t>08.06.01</t>
  </si>
  <si>
    <t>08.06.02</t>
  </si>
  <si>
    <t>08.06.03</t>
  </si>
  <si>
    <t>08.06.04</t>
  </si>
  <si>
    <t>08.06.05</t>
  </si>
  <si>
    <t>15.04.006</t>
  </si>
  <si>
    <t>08.06.06</t>
  </si>
  <si>
    <t>08.06.07</t>
  </si>
  <si>
    <t>08.07</t>
  </si>
  <si>
    <t>08.07.01</t>
  </si>
  <si>
    <t>08.16.001</t>
  </si>
  <si>
    <t>08.16.010</t>
  </si>
  <si>
    <t>08.08</t>
  </si>
  <si>
    <t>08.08.01</t>
  </si>
  <si>
    <t>05.05.101</t>
  </si>
  <si>
    <t>08.08.02</t>
  </si>
  <si>
    <t>05.05.104</t>
  </si>
  <si>
    <t>08.15.017</t>
  </si>
  <si>
    <t>09.01</t>
  </si>
  <si>
    <t>09.01.01</t>
  </si>
  <si>
    <t>09.01.02</t>
  </si>
  <si>
    <t>09.01.03</t>
  </si>
  <si>
    <t>09.02</t>
  </si>
  <si>
    <t>09.02.01</t>
  </si>
  <si>
    <t>09.02.02</t>
  </si>
  <si>
    <t>09.02.03</t>
  </si>
  <si>
    <t>09.02.04</t>
  </si>
  <si>
    <t>09.02.05</t>
  </si>
  <si>
    <t>10.01</t>
  </si>
  <si>
    <t>10.01.01</t>
  </si>
  <si>
    <t>11.01</t>
  </si>
  <si>
    <t>11.01.01</t>
  </si>
  <si>
    <t>11.01.02</t>
  </si>
  <si>
    <t>11.02</t>
  </si>
  <si>
    <t>11.02.01</t>
  </si>
  <si>
    <t>12.02.002</t>
  </si>
  <si>
    <t>11.02.03</t>
  </si>
  <si>
    <t>12.02.005</t>
  </si>
  <si>
    <t>11.02.04</t>
  </si>
  <si>
    <t>12.02.007</t>
  </si>
  <si>
    <t>11.02.05</t>
  </si>
  <si>
    <t>12.02.036</t>
  </si>
  <si>
    <t>11.03</t>
  </si>
  <si>
    <t>11.03.01</t>
  </si>
  <si>
    <t>11.03.02</t>
  </si>
  <si>
    <t>11.03.03</t>
  </si>
  <si>
    <t>11.03.04</t>
  </si>
  <si>
    <t>16.13.010</t>
  </si>
  <si>
    <t>16.02.029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</si>
  <si>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</si>
  <si>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</si>
  <si>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</si>
  <si>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</si>
  <si>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</si>
  <si>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</si>
  <si>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</si>
  <si>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</si>
  <si>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06.03.04</t>
  </si>
  <si>
    <t>06.03.05</t>
  </si>
  <si>
    <t>06.05</t>
  </si>
  <si>
    <t>06.05.01</t>
  </si>
  <si>
    <t>10.01.02</t>
  </si>
  <si>
    <t>11.04</t>
  </si>
  <si>
    <t>13.06.075</t>
  </si>
  <si>
    <t>13.06.083</t>
  </si>
  <si>
    <t>04.01.04</t>
  </si>
  <si>
    <t>06.03.08</t>
  </si>
  <si>
    <t>09.03</t>
  </si>
  <si>
    <t>09.03.01</t>
  </si>
  <si>
    <t>09.03.02</t>
  </si>
  <si>
    <t>11.02.02</t>
  </si>
  <si>
    <t>06.03.06</t>
  </si>
  <si>
    <t>06.03.07</t>
  </si>
  <si>
    <t>06.03.09</t>
  </si>
  <si>
    <t>06.05.02</t>
  </si>
  <si>
    <t>02.02.03</t>
  </si>
  <si>
    <t>02.02.04</t>
  </si>
  <si>
    <t>07.02.04</t>
  </si>
  <si>
    <t>02.01.03</t>
  </si>
  <si>
    <t>03.03.020</t>
  </si>
  <si>
    <t>04.50.001</t>
  </si>
  <si>
    <t>06.01.040</t>
  </si>
  <si>
    <t>06.02.020</t>
  </si>
  <si>
    <t>08.02.060</t>
  </si>
  <si>
    <t>07.02.05</t>
  </si>
  <si>
    <t>Custo Total</t>
  </si>
  <si>
    <t>02.05</t>
  </si>
  <si>
    <t>02.05.060</t>
  </si>
  <si>
    <t>02.06</t>
  </si>
  <si>
    <t>02.08</t>
  </si>
  <si>
    <t>02.08.020</t>
  </si>
  <si>
    <t>02.09</t>
  </si>
  <si>
    <t>02.10</t>
  </si>
  <si>
    <t>03.01.040</t>
  </si>
  <si>
    <t>03.04</t>
  </si>
  <si>
    <t>03.04.020</t>
  </si>
  <si>
    <t>03.05</t>
  </si>
  <si>
    <t>03.06</t>
  </si>
  <si>
    <t>03.07</t>
  </si>
  <si>
    <t>03.08</t>
  </si>
  <si>
    <t>03.08.200</t>
  </si>
  <si>
    <t>03.09</t>
  </si>
  <si>
    <t>03.10</t>
  </si>
  <si>
    <t>04.05</t>
  </si>
  <si>
    <t>04.06</t>
  </si>
  <si>
    <t>04.07</t>
  </si>
  <si>
    <t>04.08</t>
  </si>
  <si>
    <t>04.09</t>
  </si>
  <si>
    <t>04.09.060</t>
  </si>
  <si>
    <t>04.10</t>
  </si>
  <si>
    <t>04.11</t>
  </si>
  <si>
    <t>04.11.110</t>
  </si>
  <si>
    <t>04.11.120</t>
  </si>
  <si>
    <t>04.11.140</t>
  </si>
  <si>
    <t>04.12</t>
  </si>
  <si>
    <t>04.13</t>
  </si>
  <si>
    <t>04.14</t>
  </si>
  <si>
    <t>04.40.010</t>
  </si>
  <si>
    <t>05.04</t>
  </si>
  <si>
    <t>05.07</t>
  </si>
  <si>
    <t>05.08</t>
  </si>
  <si>
    <t>05.10</t>
  </si>
  <si>
    <t>06.11</t>
  </si>
  <si>
    <t>06.12</t>
  </si>
  <si>
    <t>06.14</t>
  </si>
  <si>
    <t>07.05</t>
  </si>
  <si>
    <t>07.06</t>
  </si>
  <si>
    <t>07.10</t>
  </si>
  <si>
    <t>07.11</t>
  </si>
  <si>
    <t>07.12</t>
  </si>
  <si>
    <t>08.10</t>
  </si>
  <si>
    <t>09.02.040</t>
  </si>
  <si>
    <t>09.04</t>
  </si>
  <si>
    <t>09.07</t>
  </si>
  <si>
    <t>10.02</t>
  </si>
  <si>
    <t>11.05</t>
  </si>
  <si>
    <t>16.32.120</t>
  </si>
  <si>
    <t>17.01.020</t>
  </si>
  <si>
    <t>Chapisco</t>
  </si>
  <si>
    <t>Reboco</t>
  </si>
  <si>
    <t>24.02.290</t>
  </si>
  <si>
    <t>25.01.080</t>
  </si>
  <si>
    <t>26.04.030</t>
  </si>
  <si>
    <t>30.01.030</t>
  </si>
  <si>
    <t>30.01.050</t>
  </si>
  <si>
    <t>30.01.120</t>
  </si>
  <si>
    <t>30.04.060</t>
  </si>
  <si>
    <t>30.06.080</t>
  </si>
  <si>
    <t>30.06.090</t>
  </si>
  <si>
    <t>30.06.110</t>
  </si>
  <si>
    <t>30.06.132</t>
  </si>
  <si>
    <t>33.06.020</t>
  </si>
  <si>
    <t>33.10.050</t>
  </si>
  <si>
    <t>34.05.260</t>
  </si>
  <si>
    <t>35.05.200</t>
  </si>
  <si>
    <t>35.05.210</t>
  </si>
  <si>
    <t>35.05.220</t>
  </si>
  <si>
    <t>35.05.240</t>
  </si>
  <si>
    <t>39.11.110</t>
  </si>
  <si>
    <t>39.18.120</t>
  </si>
  <si>
    <t>41.07.420</t>
  </si>
  <si>
    <t>44.02.100</t>
  </si>
  <si>
    <t>44.03.050</t>
  </si>
  <si>
    <t>44.03.090</t>
  </si>
  <si>
    <t>44.03.130</t>
  </si>
  <si>
    <t>44.03.180</t>
  </si>
  <si>
    <t>44.03.300</t>
  </si>
  <si>
    <t>44.04.030</t>
  </si>
  <si>
    <t>46.01.020</t>
  </si>
  <si>
    <t>46.01.040</t>
  </si>
  <si>
    <t>46.01.060</t>
  </si>
  <si>
    <t>46.01.090</t>
  </si>
  <si>
    <t>46.21.056</t>
  </si>
  <si>
    <t>54.20.040</t>
  </si>
  <si>
    <t>55.01.140</t>
  </si>
  <si>
    <t>62.20.330</t>
  </si>
  <si>
    <t>05.09</t>
  </si>
  <si>
    <t>05.09.007</t>
  </si>
  <si>
    <t>01.17.051</t>
  </si>
  <si>
    <t>01.17.071</t>
  </si>
  <si>
    <t>01.17.111</t>
  </si>
  <si>
    <t>97.02.195</t>
  </si>
  <si>
    <t>ADMINISTRAÇÃO LOCAL</t>
  </si>
  <si>
    <t>Descrição dos Serviços</t>
  </si>
  <si>
    <t xml:space="preserve">TOTAL  GERAL </t>
  </si>
  <si>
    <t>01.02.081</t>
  </si>
  <si>
    <t>01.02.091</t>
  </si>
  <si>
    <t>30.06.064</t>
  </si>
  <si>
    <t xml:space="preserve">Custo un. </t>
  </si>
  <si>
    <t>VALOR TOTAL (sem BDI)</t>
  </si>
  <si>
    <t>02.05.202</t>
  </si>
  <si>
    <t>21.01.160</t>
  </si>
  <si>
    <t>30.01.061</t>
  </si>
  <si>
    <t>30.06.124</t>
  </si>
  <si>
    <t>33.11.050</t>
  </si>
  <si>
    <t>50.05.492</t>
  </si>
  <si>
    <t>41.13.102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</si>
  <si>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</si>
  <si>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70.02.012</t>
  </si>
  <si>
    <t>70.02.017</t>
  </si>
  <si>
    <t>02.05.019</t>
  </si>
  <si>
    <t>02.50.001</t>
  </si>
  <si>
    <t>04.03.001</t>
  </si>
  <si>
    <t>04.03.003</t>
  </si>
  <si>
    <t>05.50.015</t>
  </si>
  <si>
    <t>05.60.001</t>
  </si>
  <si>
    <t>05.60.005</t>
  </si>
  <si>
    <t>05.70.017</t>
  </si>
  <si>
    <t>06.01.001</t>
  </si>
  <si>
    <t>06.01.006</t>
  </si>
  <si>
    <t>06.02.016</t>
  </si>
  <si>
    <t>06.03.102</t>
  </si>
  <si>
    <t>06.60.001</t>
  </si>
  <si>
    <t>06.70.001</t>
  </si>
  <si>
    <t>08.04.048</t>
  </si>
  <si>
    <t>08.16.025</t>
  </si>
  <si>
    <t>08.60.011</t>
  </si>
  <si>
    <t>09.02.052</t>
  </si>
  <si>
    <t>09.08.058</t>
  </si>
  <si>
    <t>10.60.005</t>
  </si>
  <si>
    <t>12.60.001</t>
  </si>
  <si>
    <t>13.02.023</t>
  </si>
  <si>
    <t>13.02.053</t>
  </si>
  <si>
    <t>13.02.100</t>
  </si>
  <si>
    <t>13.06.077</t>
  </si>
  <si>
    <t>13.06.084</t>
  </si>
  <si>
    <t>13.60.003</t>
  </si>
  <si>
    <t>13.80.007</t>
  </si>
  <si>
    <t>15.03.011</t>
  </si>
  <si>
    <t>16.01.089</t>
  </si>
  <si>
    <t>16.05.031</t>
  </si>
  <si>
    <t>16.15.005</t>
  </si>
  <si>
    <t>16.18.076</t>
  </si>
  <si>
    <t>16.18.077</t>
  </si>
  <si>
    <t>16.48.013</t>
  </si>
  <si>
    <t>16.80.097</t>
  </si>
  <si>
    <t>70.01.001</t>
  </si>
  <si>
    <t xml:space="preserve">ADMINISTRAÇÃO LOCAL </t>
  </si>
  <si>
    <t>02.04</t>
  </si>
  <si>
    <t>02.04.01</t>
  </si>
  <si>
    <t>02.04.02</t>
  </si>
  <si>
    <t>02.04.03</t>
  </si>
  <si>
    <t>02.04.04</t>
  </si>
  <si>
    <t>02.04.05</t>
  </si>
  <si>
    <t>02.04.06</t>
  </si>
  <si>
    <t>02.05.01</t>
  </si>
  <si>
    <t>02.05.02</t>
  </si>
  <si>
    <t>02.05.03</t>
  </si>
  <si>
    <t>02.05.04</t>
  </si>
  <si>
    <t>02.06.01</t>
  </si>
  <si>
    <t>02.06.02</t>
  </si>
  <si>
    <t>02.06.03</t>
  </si>
  <si>
    <t>02.06.04</t>
  </si>
  <si>
    <t>02.06.05</t>
  </si>
  <si>
    <t>02.06.06</t>
  </si>
  <si>
    <t>02.07</t>
  </si>
  <si>
    <t>02.07.01</t>
  </si>
  <si>
    <t>02.07.02</t>
  </si>
  <si>
    <t>02.07.03</t>
  </si>
  <si>
    <t>02.07.04</t>
  </si>
  <si>
    <t>02.07.05</t>
  </si>
  <si>
    <t>02.07.06</t>
  </si>
  <si>
    <t>02.08.01</t>
  </si>
  <si>
    <t>02.08.02</t>
  </si>
  <si>
    <t>02.08.03</t>
  </si>
  <si>
    <t>02.08.04</t>
  </si>
  <si>
    <t>02.08.05</t>
  </si>
  <si>
    <t>02.08.06</t>
  </si>
  <si>
    <t>02.09.01</t>
  </si>
  <si>
    <t>02.09.02</t>
  </si>
  <si>
    <t>02.09.03</t>
  </si>
  <si>
    <t>02.09.04</t>
  </si>
  <si>
    <t>02.09.05</t>
  </si>
  <si>
    <t>02.09.06</t>
  </si>
  <si>
    <t>02.11.01</t>
  </si>
  <si>
    <t>02.11.02</t>
  </si>
  <si>
    <t>02.11.03</t>
  </si>
  <si>
    <t>02.11.04</t>
  </si>
  <si>
    <t>02.11.05</t>
  </si>
  <si>
    <t>02.11.06</t>
  </si>
  <si>
    <t>02.11.07</t>
  </si>
  <si>
    <t>02.11.08</t>
  </si>
  <si>
    <t>02.11.09</t>
  </si>
  <si>
    <t>02.04.07</t>
  </si>
  <si>
    <t>02.04.08</t>
  </si>
  <si>
    <t>02.04.09</t>
  </si>
  <si>
    <t>02.06.07</t>
  </si>
  <si>
    <t>02.06.08</t>
  </si>
  <si>
    <t>02.07.07</t>
  </si>
  <si>
    <t>02.07.08</t>
  </si>
  <si>
    <t>02.07.09</t>
  </si>
  <si>
    <t>02.08.07</t>
  </si>
  <si>
    <t>02.08.08</t>
  </si>
  <si>
    <t>02.08.09</t>
  </si>
  <si>
    <t>02.09.07</t>
  </si>
  <si>
    <t>02.09.08</t>
  </si>
  <si>
    <t>02.09.09</t>
  </si>
  <si>
    <t>02.09.10</t>
  </si>
  <si>
    <t>02.09.11</t>
  </si>
  <si>
    <t>02.09.12</t>
  </si>
  <si>
    <t>02.09.13</t>
  </si>
  <si>
    <t>02.09.14</t>
  </si>
  <si>
    <t>02.09.15</t>
  </si>
  <si>
    <t>02.09.16</t>
  </si>
  <si>
    <t>02.09.17</t>
  </si>
  <si>
    <t>02.09.18</t>
  </si>
  <si>
    <t>02.09.19</t>
  </si>
  <si>
    <t>02.09.20</t>
  </si>
  <si>
    <t>02.11.10</t>
  </si>
  <si>
    <t>02.11.11</t>
  </si>
  <si>
    <t>02.10.01</t>
  </si>
  <si>
    <t>02.10.02</t>
  </si>
  <si>
    <t>02.10.03</t>
  </si>
  <si>
    <t>02.10.04</t>
  </si>
  <si>
    <t>02.10.05</t>
  </si>
  <si>
    <t>02.10.06</t>
  </si>
  <si>
    <t>02.10.07</t>
  </si>
  <si>
    <t>02.10.08</t>
  </si>
  <si>
    <t>02.10.09</t>
  </si>
  <si>
    <t>02.10.10</t>
  </si>
  <si>
    <t>02.10.11</t>
  </si>
  <si>
    <t>02.10.12</t>
  </si>
  <si>
    <t>02.10.13</t>
  </si>
  <si>
    <t>02.11</t>
  </si>
  <si>
    <t>02.12</t>
  </si>
  <si>
    <t>02.12.01</t>
  </si>
  <si>
    <t>02.12.02</t>
  </si>
  <si>
    <t>02.12.03</t>
  </si>
  <si>
    <t>02.12.04</t>
  </si>
  <si>
    <t>02.12.05</t>
  </si>
  <si>
    <t>02.12.06</t>
  </si>
  <si>
    <t>02.12.07</t>
  </si>
  <si>
    <t>02.12.08</t>
  </si>
  <si>
    <t>02.12.09</t>
  </si>
  <si>
    <t>02.13</t>
  </si>
  <si>
    <t>02.13.01</t>
  </si>
  <si>
    <t>02.13.02</t>
  </si>
  <si>
    <t>02.13.03</t>
  </si>
  <si>
    <t>02.13.04</t>
  </si>
  <si>
    <t>05.02.02</t>
  </si>
  <si>
    <t>05.02.03</t>
  </si>
  <si>
    <t>05.02.04</t>
  </si>
  <si>
    <t>05.02.05</t>
  </si>
  <si>
    <t>05.04.01</t>
  </si>
  <si>
    <t>05.04.02</t>
  </si>
  <si>
    <t>05.04.03</t>
  </si>
  <si>
    <t>05.04.04</t>
  </si>
  <si>
    <t>05.04.05</t>
  </si>
  <si>
    <t>05.04.06</t>
  </si>
  <si>
    <t>05.04.07</t>
  </si>
  <si>
    <t>05.04.08</t>
  </si>
  <si>
    <t>05.04.09</t>
  </si>
  <si>
    <t>05.04.10</t>
  </si>
  <si>
    <t>05.05</t>
  </si>
  <si>
    <t>05.05.01</t>
  </si>
  <si>
    <t>05.05.02</t>
  </si>
  <si>
    <t>05.05.03</t>
  </si>
  <si>
    <t>05.05.04</t>
  </si>
  <si>
    <t>05.05.05</t>
  </si>
  <si>
    <t>05.05.06</t>
  </si>
  <si>
    <t>05.05.07</t>
  </si>
  <si>
    <t>05.06</t>
  </si>
  <si>
    <t>05.06.01</t>
  </si>
  <si>
    <t>05.06.02</t>
  </si>
  <si>
    <t>05.06.03</t>
  </si>
  <si>
    <t>05.06.04</t>
  </si>
  <si>
    <t>05.06.05</t>
  </si>
  <si>
    <t>05.06.06</t>
  </si>
  <si>
    <t>05.06.07</t>
  </si>
  <si>
    <t>05.06.08</t>
  </si>
  <si>
    <t>05.06.09</t>
  </si>
  <si>
    <t>06.02.04</t>
  </si>
  <si>
    <t>06.02.05</t>
  </si>
  <si>
    <t>06.03.10</t>
  </si>
  <si>
    <t>06.03.11</t>
  </si>
  <si>
    <t>06.04</t>
  </si>
  <si>
    <t>06.04.01</t>
  </si>
  <si>
    <t>06.04.02</t>
  </si>
  <si>
    <t>06.04.03</t>
  </si>
  <si>
    <t>06.04.04</t>
  </si>
  <si>
    <t>06.04.05</t>
  </si>
  <si>
    <t>06.04.06</t>
  </si>
  <si>
    <t>06.04.07</t>
  </si>
  <si>
    <t>06.04.08</t>
  </si>
  <si>
    <t>06.04.09</t>
  </si>
  <si>
    <t>06.04.10</t>
  </si>
  <si>
    <t>06.04.11</t>
  </si>
  <si>
    <t>06.04.12</t>
  </si>
  <si>
    <t>06.04.13</t>
  </si>
  <si>
    <t>06.04.14</t>
  </si>
  <si>
    <t>06.05.03</t>
  </si>
  <si>
    <t>06.05.04</t>
  </si>
  <si>
    <t>06.05.05</t>
  </si>
  <si>
    <t>06.05.06</t>
  </si>
  <si>
    <t>06.06</t>
  </si>
  <si>
    <t>06.06.01</t>
  </si>
  <si>
    <t>06.06.02</t>
  </si>
  <si>
    <t>06.06.03</t>
  </si>
  <si>
    <t>06.06.04</t>
  </si>
  <si>
    <t>06.06.05</t>
  </si>
  <si>
    <t>06.06.06</t>
  </si>
  <si>
    <t>06.06.07</t>
  </si>
  <si>
    <t>06.06.08</t>
  </si>
  <si>
    <t>06.07</t>
  </si>
  <si>
    <t>06.07.01</t>
  </si>
  <si>
    <t>06.07.02</t>
  </si>
  <si>
    <t>06.07.03</t>
  </si>
  <si>
    <t>06.07.04</t>
  </si>
  <si>
    <t>06.07.05</t>
  </si>
  <si>
    <t>06.07.06</t>
  </si>
  <si>
    <t>06.07.07</t>
  </si>
  <si>
    <t>06.07.08</t>
  </si>
  <si>
    <t>06.07.09</t>
  </si>
  <si>
    <t>06.08</t>
  </si>
  <si>
    <t>06.08.01</t>
  </si>
  <si>
    <t>06.08.02</t>
  </si>
  <si>
    <t>06.08.03</t>
  </si>
  <si>
    <t>06.08.04</t>
  </si>
  <si>
    <t>06.08.05</t>
  </si>
  <si>
    <t>06.08.06</t>
  </si>
  <si>
    <t>06.08.07</t>
  </si>
  <si>
    <t>06.08.08</t>
  </si>
  <si>
    <t>06.08.09</t>
  </si>
  <si>
    <t>06.08.10</t>
  </si>
  <si>
    <t>06.08.11</t>
  </si>
  <si>
    <t>06.08.12</t>
  </si>
  <si>
    <t>06.09</t>
  </si>
  <si>
    <t>06.09.01</t>
  </si>
  <si>
    <t>06.09.02</t>
  </si>
  <si>
    <t>06.09.03</t>
  </si>
  <si>
    <t>06.09.04</t>
  </si>
  <si>
    <t>06.09.05</t>
  </si>
  <si>
    <t>06.09.06</t>
  </si>
  <si>
    <t>06.09.07</t>
  </si>
  <si>
    <t>06.09.08</t>
  </si>
  <si>
    <t>06.09.09</t>
  </si>
  <si>
    <t>06.09.10</t>
  </si>
  <si>
    <t>06.09.11</t>
  </si>
  <si>
    <t>06.10</t>
  </si>
  <si>
    <t>06.10.01</t>
  </si>
  <si>
    <t>06.10.02</t>
  </si>
  <si>
    <t>06.10.03</t>
  </si>
  <si>
    <t>06.10.04</t>
  </si>
  <si>
    <t>06.10.05</t>
  </si>
  <si>
    <t>06.10.06</t>
  </si>
  <si>
    <t>06.10.07</t>
  </si>
  <si>
    <t>06.10.08</t>
  </si>
  <si>
    <t>06.10.09</t>
  </si>
  <si>
    <t>06.10.10</t>
  </si>
  <si>
    <t>06.11.01</t>
  </si>
  <si>
    <t>06.11.02</t>
  </si>
  <si>
    <t>06.11.03</t>
  </si>
  <si>
    <t>06.11.04</t>
  </si>
  <si>
    <t>06.11.05</t>
  </si>
  <si>
    <t>06.11.06</t>
  </si>
  <si>
    <t>06.11.07</t>
  </si>
  <si>
    <t>06.11.08</t>
  </si>
  <si>
    <t>06.11.09</t>
  </si>
  <si>
    <t>06.11.10</t>
  </si>
  <si>
    <t>06.11.11</t>
  </si>
  <si>
    <t>06.11.12</t>
  </si>
  <si>
    <t>06.11.13</t>
  </si>
  <si>
    <t>06.11.14</t>
  </si>
  <si>
    <t>06.11.15</t>
  </si>
  <si>
    <t>06.11.16</t>
  </si>
  <si>
    <t>06.11.17</t>
  </si>
  <si>
    <t>06.11.18</t>
  </si>
  <si>
    <t>06.12.01</t>
  </si>
  <si>
    <t>06.12.02</t>
  </si>
  <si>
    <t>06.12.03</t>
  </si>
  <si>
    <t>06.12.04</t>
  </si>
  <si>
    <t>06.13</t>
  </si>
  <si>
    <t>06.13.01</t>
  </si>
  <si>
    <t>06.13.02</t>
  </si>
  <si>
    <t>06.13.03</t>
  </si>
  <si>
    <t>06.14.01</t>
  </si>
  <si>
    <t>06.14.02</t>
  </si>
  <si>
    <t>06.14.03</t>
  </si>
  <si>
    <t>06.14.04</t>
  </si>
  <si>
    <t>06.15</t>
  </si>
  <si>
    <t>06.15.01</t>
  </si>
  <si>
    <t>06.15.02</t>
  </si>
  <si>
    <t>06.09.12</t>
  </si>
  <si>
    <t>06.10.11</t>
  </si>
  <si>
    <t>07.03</t>
  </si>
  <si>
    <t>07.03.01</t>
  </si>
  <si>
    <t>07.03.02</t>
  </si>
  <si>
    <t>07.04</t>
  </si>
  <si>
    <t>07.04.01</t>
  </si>
  <si>
    <t>07.05.01</t>
  </si>
  <si>
    <t>07.07</t>
  </si>
  <si>
    <t>07.07.01</t>
  </si>
  <si>
    <t>07.05.02</t>
  </si>
  <si>
    <t>07.05.03</t>
  </si>
  <si>
    <t>07.06.01</t>
  </si>
  <si>
    <t>07.06.02</t>
  </si>
  <si>
    <t>07.06.03</t>
  </si>
  <si>
    <t>07.06.04</t>
  </si>
  <si>
    <t>07.06.05</t>
  </si>
  <si>
    <t>07.06.06</t>
  </si>
  <si>
    <t>07.06.07</t>
  </si>
  <si>
    <t>07.06.08</t>
  </si>
  <si>
    <t>07.08</t>
  </si>
  <si>
    <t>07.08.01</t>
  </si>
  <si>
    <t>07.08.02</t>
  </si>
  <si>
    <t>08.06.08</t>
  </si>
  <si>
    <t>09.04.01</t>
  </si>
  <si>
    <t>09.04.02</t>
  </si>
  <si>
    <t>09.04.03</t>
  </si>
  <si>
    <t>09.04.04</t>
  </si>
  <si>
    <t>09.05</t>
  </si>
  <si>
    <t>09.05.01</t>
  </si>
  <si>
    <t>09.05.02</t>
  </si>
  <si>
    <t>09.05.03</t>
  </si>
  <si>
    <t>09.05.04</t>
  </si>
  <si>
    <t>09.05.05</t>
  </si>
  <si>
    <t>09.06</t>
  </si>
  <si>
    <t>09.06.01</t>
  </si>
  <si>
    <t>09.07.01</t>
  </si>
  <si>
    <t>09.07.02</t>
  </si>
  <si>
    <t>09.08</t>
  </si>
  <si>
    <t>09.08.01</t>
  </si>
  <si>
    <t>09.08.02</t>
  </si>
  <si>
    <t>10.01.03</t>
  </si>
  <si>
    <t>10.02.01</t>
  </si>
  <si>
    <t>10.02.02</t>
  </si>
  <si>
    <t>10.02.03</t>
  </si>
  <si>
    <t>10.02.04</t>
  </si>
  <si>
    <t>10.02.05</t>
  </si>
  <si>
    <t>10.03</t>
  </si>
  <si>
    <t>10.03.01</t>
  </si>
  <si>
    <t>10.03.02</t>
  </si>
  <si>
    <t>10.03.03</t>
  </si>
  <si>
    <t>03.02.002</t>
  </si>
  <si>
    <t>09.08.016</t>
  </si>
  <si>
    <t>06.03.035</t>
  </si>
  <si>
    <t>06.05.07</t>
  </si>
  <si>
    <t>06.05.08</t>
  </si>
  <si>
    <t>06.03.040</t>
  </si>
  <si>
    <t>08.05.05</t>
  </si>
  <si>
    <t>09.04.05</t>
  </si>
  <si>
    <t>02.09.21</t>
  </si>
  <si>
    <t>06.09.13</t>
  </si>
  <si>
    <t>06.10.12</t>
  </si>
  <si>
    <t>06.11.19</t>
  </si>
  <si>
    <t>06.13.04</t>
  </si>
  <si>
    <t>11.01.03</t>
  </si>
  <si>
    <t>06.60.002</t>
  </si>
  <si>
    <t>01.03.005</t>
  </si>
  <si>
    <t>16.05.032</t>
  </si>
  <si>
    <t>16.05.042</t>
  </si>
  <si>
    <t>07.02.016</t>
  </si>
  <si>
    <t>15.01.004</t>
  </si>
  <si>
    <t>kg</t>
  </si>
  <si>
    <t>m</t>
  </si>
  <si>
    <t>06.03.107</t>
  </si>
  <si>
    <t>10.01.082</t>
  </si>
  <si>
    <t>11.04.010</t>
  </si>
  <si>
    <t>11.04.041</t>
  </si>
  <si>
    <t>08.16.093</t>
  </si>
  <si>
    <t>06.14.05</t>
  </si>
  <si>
    <t>04.03.002</t>
  </si>
  <si>
    <t>08.16.003</t>
  </si>
  <si>
    <t>08.15.003</t>
  </si>
  <si>
    <t>08.15.002</t>
  </si>
  <si>
    <t>09.12.010</t>
  </si>
  <si>
    <t>02.09.22</t>
  </si>
  <si>
    <t>06.09.14</t>
  </si>
  <si>
    <t>06.10.13</t>
  </si>
  <si>
    <t>06.11.20</t>
  </si>
  <si>
    <t>06.13.05</t>
  </si>
  <si>
    <t>07.06.09</t>
  </si>
  <si>
    <t>07.07.02</t>
  </si>
  <si>
    <t>08.06.09</t>
  </si>
  <si>
    <t>08.07.02</t>
  </si>
  <si>
    <t>09.06.02</t>
  </si>
  <si>
    <t>06.03.103</t>
  </si>
  <si>
    <t>16.03.002</t>
  </si>
  <si>
    <t>08.15.013</t>
  </si>
  <si>
    <t>05.01.005</t>
  </si>
  <si>
    <t>16.01.088</t>
  </si>
  <si>
    <t>05.05.075</t>
  </si>
  <si>
    <t>08.15.018</t>
  </si>
  <si>
    <t>Trocador articulado com dimensão de 180cmX45cm instalado na parede na altura entre 0,75cm e 0,85cm do piso acabado</t>
  </si>
  <si>
    <t>08.16.094</t>
  </si>
  <si>
    <t>Siurb (Edif)-Jan/21</t>
  </si>
  <si>
    <t>16.01.016</t>
  </si>
  <si>
    <t>16.35.022</t>
  </si>
  <si>
    <t>04.03.009</t>
  </si>
  <si>
    <t>05.05.040</t>
  </si>
  <si>
    <t>Reforma para Atendimento a Acessibilidade</t>
  </si>
  <si>
    <t>Município de Itapevi - ITAPEVI/SP</t>
  </si>
  <si>
    <t>05.05.067</t>
  </si>
  <si>
    <t>01.01.04</t>
  </si>
  <si>
    <t>02.01.001</t>
  </si>
  <si>
    <t>02.01.025</t>
  </si>
  <si>
    <t>03.01.001</t>
  </si>
  <si>
    <t>04.01.046</t>
  </si>
  <si>
    <t>03.03.016</t>
  </si>
  <si>
    <t>16.02.008</t>
  </si>
  <si>
    <t>11.01.003</t>
  </si>
  <si>
    <t>04.01.033</t>
  </si>
  <si>
    <t>06.03.019</t>
  </si>
  <si>
    <t>15.01.035</t>
  </si>
  <si>
    <t>06.09.15</t>
  </si>
  <si>
    <t>06.10.14</t>
  </si>
  <si>
    <t>08.05.06</t>
  </si>
  <si>
    <t>09.04.06</t>
  </si>
  <si>
    <t>08.05.07</t>
  </si>
  <si>
    <t>09.04.07</t>
  </si>
  <si>
    <t>05.80.042</t>
  </si>
  <si>
    <t>16.06.022</t>
  </si>
  <si>
    <t>07.03.03</t>
  </si>
  <si>
    <t>07.03.04</t>
  </si>
  <si>
    <t>07.03.05</t>
  </si>
  <si>
    <t>07.03.06</t>
  </si>
  <si>
    <t>07.03.07</t>
  </si>
  <si>
    <t>08.12.015</t>
  </si>
  <si>
    <t>09.03.03</t>
  </si>
  <si>
    <t>09.03.04</t>
  </si>
  <si>
    <t>09.04.08</t>
  </si>
  <si>
    <t>05.01.070</t>
  </si>
  <si>
    <t>VALOR TOTAL (com BDI 23%)</t>
  </si>
  <si>
    <t>05.05.078</t>
  </si>
  <si>
    <t>07.04.02</t>
  </si>
  <si>
    <t>08.04.02</t>
  </si>
  <si>
    <t>08.04.03</t>
  </si>
  <si>
    <t>10.03.04</t>
  </si>
  <si>
    <t>10.03.05</t>
  </si>
  <si>
    <t>06.01.075</t>
  </si>
  <si>
    <t>16.06.045</t>
  </si>
  <si>
    <t>16.06.046</t>
  </si>
  <si>
    <t>06.15.03</t>
  </si>
  <si>
    <t>06.15.04</t>
  </si>
  <si>
    <t>06.15.05</t>
  </si>
  <si>
    <t>07.08.03</t>
  </si>
  <si>
    <t>07.08.04</t>
  </si>
  <si>
    <t>07.08.05</t>
  </si>
  <si>
    <t>08.08.03</t>
  </si>
  <si>
    <t>08.08.04</t>
  </si>
  <si>
    <t>08.08.05</t>
  </si>
  <si>
    <t>09.08.03</t>
  </si>
  <si>
    <t>09.08.04</t>
  </si>
  <si>
    <t>09.08.05</t>
  </si>
  <si>
    <t>CEMEB EDVALDO CARAMEZ</t>
  </si>
  <si>
    <t>DEMOLIÇÃO E RETIRADA</t>
  </si>
  <si>
    <t>Retirada De Piso De Cerâmica Ou Ladrilhos Hidráulicos (Piso tatil)</t>
  </si>
  <si>
    <t>13.06.082</t>
  </si>
  <si>
    <t>13.06.074</t>
  </si>
  <si>
    <t>16.07.022</t>
  </si>
  <si>
    <t>16.18.073</t>
  </si>
  <si>
    <t>04.03.008</t>
  </si>
  <si>
    <t>05.01.108</t>
  </si>
  <si>
    <t>06.01.004</t>
  </si>
  <si>
    <t>06.02.089</t>
  </si>
  <si>
    <t>06.03.018</t>
  </si>
  <si>
    <t>06.03.024</t>
  </si>
  <si>
    <t>Lâmpada Fluorescente Compacta Eletrônica "3U", Base E27 De 15 W - 110 Ou 220 V - AMARELA</t>
  </si>
  <si>
    <t>Lâmpada Fluorescente Compacta Eletrônica "3U", Base E27 De 15 W - 110 Ou 220 V - VERMELHA</t>
  </si>
  <si>
    <t>08.16.090</t>
  </si>
  <si>
    <t>08.16.091</t>
  </si>
  <si>
    <t>08.16.046</t>
  </si>
  <si>
    <t>05.05.096</t>
  </si>
  <si>
    <t>09.05.002</t>
  </si>
  <si>
    <t>CANTEIRO</t>
  </si>
  <si>
    <t>08.10.006</t>
  </si>
  <si>
    <t>08.10.050</t>
  </si>
  <si>
    <t>16.05.043</t>
  </si>
  <si>
    <t>16.05.045</t>
  </si>
  <si>
    <t>07.50.001</t>
  </si>
  <si>
    <t>07.80.062</t>
  </si>
  <si>
    <t>03.01.01</t>
  </si>
  <si>
    <t>03.01.02</t>
  </si>
  <si>
    <t>03.01.03</t>
  </si>
  <si>
    <t>03.01.04</t>
  </si>
  <si>
    <t>CEMEB MARIO TOMAZ DE OLIVEIRA</t>
  </si>
  <si>
    <t>13.07.002</t>
  </si>
  <si>
    <t>Parecer Técnico De Fundações, Contenções E Recomendações Gerais, Para Empreendimentos Com Área Construída De 1.001 A 2.000 M² (ESTRUTURA).</t>
  </si>
  <si>
    <t>02.05.05</t>
  </si>
  <si>
    <t>02.05.06</t>
  </si>
  <si>
    <t>02.05.07</t>
  </si>
  <si>
    <t>02.05.08</t>
  </si>
  <si>
    <t>02.06.09</t>
  </si>
  <si>
    <t>02.06.10</t>
  </si>
  <si>
    <t>13.05.100</t>
  </si>
  <si>
    <t>15.02.019</t>
  </si>
  <si>
    <t>02.09.23</t>
  </si>
  <si>
    <t>02.09.24</t>
  </si>
  <si>
    <t>02.09.25</t>
  </si>
  <si>
    <t>02.09.26</t>
  </si>
  <si>
    <t>06.02.017</t>
  </si>
  <si>
    <t>12.02.043</t>
  </si>
  <si>
    <t>14.01.035</t>
  </si>
  <si>
    <t>02.11.12</t>
  </si>
  <si>
    <t>ACESSIBILIDADE DAS ESCOLAS - LOTE I</t>
  </si>
  <si>
    <t>Sinalização Horizontal Em Massa Termoplástica À Quente Por Extrusão, Espessura De 3,0 Mm, Para Legendas - (Faixa elevada e estacionamento)</t>
  </si>
  <si>
    <t>Acrílico Para Quadras E Pisos Cimentados - (Estacionamento)</t>
  </si>
  <si>
    <t>Alvenaria Auto Portante Bloco De Concreto Estrutural De 14X19X39 Cm Classe A - (Base para equipamentos na cozinha)</t>
  </si>
  <si>
    <t>Concreto Dosado E Lancado Fck=25 Mpa -  (Base para equipamentos na cozinha)</t>
  </si>
  <si>
    <t>02.11.13</t>
  </si>
  <si>
    <t>02.11.14</t>
  </si>
  <si>
    <t>Bc-24 Banco De Concreto Pre-Fabricado (L=115Cm) - (quadra)</t>
  </si>
  <si>
    <t>Esmalte - (incluso selador)</t>
  </si>
  <si>
    <t>Placa De Identificação Em Alumínio Para Wc, Com Desenho Universal De Acessibilidade (SI-01) - (Norma 9050/2020)</t>
  </si>
  <si>
    <t>Pm-76 Porta Sarrafeada Macica Sanit. Acessivel Bat. Mad. - (Norma 9050/2020)</t>
  </si>
  <si>
    <t>Gs-03 Guiche De Secretaria/Janela De 2 Folhas - (Norma 9050/2020)</t>
  </si>
  <si>
    <t>Br-03  Conjunto Lavatorio E Bacia Acessiveis - (Norma 9050/2020)</t>
  </si>
  <si>
    <t>Br-02 Lavatorio  Para Sanitario Acessivel - (Norma 9050/2020)</t>
  </si>
  <si>
    <t>Bacia Sanitária Infantil / baixa estatura - (Norma 9050/2020)</t>
  </si>
  <si>
    <t>Tampo/Bancada Em Mármore Nacional Espessura De 3 Cm - (Cozinha)</t>
  </si>
  <si>
    <t>02.11.15</t>
  </si>
  <si>
    <t>02.11.16</t>
  </si>
  <si>
    <t>02.11.17</t>
  </si>
  <si>
    <t>02.11.18</t>
  </si>
  <si>
    <t>02.11.19</t>
  </si>
  <si>
    <t>02.11.20</t>
  </si>
  <si>
    <t>02.11.21</t>
  </si>
  <si>
    <t>02.11.22</t>
  </si>
  <si>
    <t>02.13.05</t>
  </si>
  <si>
    <t>02.13.06</t>
  </si>
  <si>
    <t>02.13.07</t>
  </si>
  <si>
    <t>02.13.08</t>
  </si>
  <si>
    <t>02.13.09</t>
  </si>
  <si>
    <t>02.13.10</t>
  </si>
  <si>
    <t>02.13.11</t>
  </si>
  <si>
    <t>02.13.12</t>
  </si>
  <si>
    <t>02.13.13</t>
  </si>
  <si>
    <t>02.13.14</t>
  </si>
  <si>
    <t>02.14</t>
  </si>
  <si>
    <t>02.14.01</t>
  </si>
  <si>
    <t>02.14.02</t>
  </si>
  <si>
    <t>02.14.03</t>
  </si>
  <si>
    <t>02.14.04</t>
  </si>
  <si>
    <t>02.14.05</t>
  </si>
  <si>
    <t>02.14.06</t>
  </si>
  <si>
    <t>02.14.07</t>
  </si>
  <si>
    <t>02.14.08</t>
  </si>
  <si>
    <t>02.14.09</t>
  </si>
  <si>
    <t>02.14.10</t>
  </si>
  <si>
    <t>02.14.11</t>
  </si>
  <si>
    <t>02.14.12</t>
  </si>
  <si>
    <t>02.14.13</t>
  </si>
  <si>
    <t>02.14.14</t>
  </si>
  <si>
    <t>02.14.15</t>
  </si>
  <si>
    <t>16.11.005</t>
  </si>
  <si>
    <t>13.02.055</t>
  </si>
  <si>
    <t>13.02.024</t>
  </si>
  <si>
    <t>04.02.01</t>
  </si>
  <si>
    <t>04.02.02</t>
  </si>
  <si>
    <t>04.02.03</t>
  </si>
  <si>
    <t>04.02.04</t>
  </si>
  <si>
    <t>04.03.01</t>
  </si>
  <si>
    <t>04.03.02</t>
  </si>
  <si>
    <t>04.03.03</t>
  </si>
  <si>
    <t>16.14.055</t>
  </si>
  <si>
    <t>16.15.040</t>
  </si>
  <si>
    <t>Concreto Grout, Preparado No Local, Lançado E Adensado - (Imobilização de canaleta)</t>
  </si>
  <si>
    <t>Drenagem Com Pedra Britada - (imobilização de canaleta)</t>
  </si>
  <si>
    <t>04.04.01</t>
  </si>
  <si>
    <t>04.04.02</t>
  </si>
  <si>
    <t>04.04.03</t>
  </si>
  <si>
    <t>04.04.04</t>
  </si>
  <si>
    <t>04.04.05</t>
  </si>
  <si>
    <t>04.04.06</t>
  </si>
  <si>
    <t>04.04.07</t>
  </si>
  <si>
    <t>04.04.08</t>
  </si>
  <si>
    <t>04.05.01</t>
  </si>
  <si>
    <t>04.05.02</t>
  </si>
  <si>
    <t>04.05.03</t>
  </si>
  <si>
    <t>04.05.04</t>
  </si>
  <si>
    <t>04.06.01</t>
  </si>
  <si>
    <t>04.06.02</t>
  </si>
  <si>
    <t>04.06.03</t>
  </si>
  <si>
    <t>04.06.04</t>
  </si>
  <si>
    <t>04.07.01</t>
  </si>
  <si>
    <t>04.07.02</t>
  </si>
  <si>
    <t>04.07.03</t>
  </si>
  <si>
    <t>04.07.04</t>
  </si>
  <si>
    <t>04.07.05</t>
  </si>
  <si>
    <t>04.07.06</t>
  </si>
  <si>
    <t>04.07.07</t>
  </si>
  <si>
    <t>04.07.08</t>
  </si>
  <si>
    <t>04.07.09</t>
  </si>
  <si>
    <t>02.14.16</t>
  </si>
  <si>
    <t>16.06.023</t>
  </si>
  <si>
    <t>04.03.005</t>
  </si>
  <si>
    <t>05.01.047</t>
  </si>
  <si>
    <t>16.01.046</t>
  </si>
  <si>
    <t>04.08.01</t>
  </si>
  <si>
    <t>04.08.02</t>
  </si>
  <si>
    <t>04.08.03</t>
  </si>
  <si>
    <t>04.08.04</t>
  </si>
  <si>
    <t>04.08.05</t>
  </si>
  <si>
    <t>04.08.06</t>
  </si>
  <si>
    <t>04.08.07</t>
  </si>
  <si>
    <t>04.08.08</t>
  </si>
  <si>
    <t>04.08.09</t>
  </si>
  <si>
    <t>04.09.01</t>
  </si>
  <si>
    <t>04.09.02</t>
  </si>
  <si>
    <t>04.09.03</t>
  </si>
  <si>
    <t>04.09.04</t>
  </si>
  <si>
    <t>04.09.05</t>
  </si>
  <si>
    <t>04.09.06</t>
  </si>
  <si>
    <t>04.09.07</t>
  </si>
  <si>
    <t>04.09.08</t>
  </si>
  <si>
    <t>04.09.09</t>
  </si>
  <si>
    <t>04.09.10</t>
  </si>
  <si>
    <t>05.05.037</t>
  </si>
  <si>
    <t>Tampo/Bancada Em Mármore Nacional Espessura De 3 Cm - (Cozinha e secretaria)</t>
  </si>
  <si>
    <t>08.50.001</t>
  </si>
  <si>
    <t>05.70.001</t>
  </si>
  <si>
    <t>02.09.27</t>
  </si>
  <si>
    <t>08.16.089</t>
  </si>
  <si>
    <t>04.10.01</t>
  </si>
  <si>
    <t>04.10.02</t>
  </si>
  <si>
    <t>04.10.03</t>
  </si>
  <si>
    <t>04.10.04</t>
  </si>
  <si>
    <t>04.10.05</t>
  </si>
  <si>
    <t>04.10.06</t>
  </si>
  <si>
    <t>04.10.07</t>
  </si>
  <si>
    <t>04.10.08</t>
  </si>
  <si>
    <t>04.10.09</t>
  </si>
  <si>
    <t>04.10.10</t>
  </si>
  <si>
    <t>04.10.11</t>
  </si>
  <si>
    <t>04.10.12</t>
  </si>
  <si>
    <t>04.10.13</t>
  </si>
  <si>
    <t>04.11.01</t>
  </si>
  <si>
    <t>04.11.02</t>
  </si>
  <si>
    <t>04.11.03</t>
  </si>
  <si>
    <t>04.11.04</t>
  </si>
  <si>
    <t>04.11.05</t>
  </si>
  <si>
    <t>04.11.06</t>
  </si>
  <si>
    <t>04.11.07</t>
  </si>
  <si>
    <t>04.11.08</t>
  </si>
  <si>
    <t>04.11.09</t>
  </si>
  <si>
    <t>04.11.10</t>
  </si>
  <si>
    <t>04.11.11</t>
  </si>
  <si>
    <t>04.11.12</t>
  </si>
  <si>
    <t>04.11.13</t>
  </si>
  <si>
    <t>04.12.01</t>
  </si>
  <si>
    <t>04.12.02</t>
  </si>
  <si>
    <t>04.12.03</t>
  </si>
  <si>
    <t>04.12.04</t>
  </si>
  <si>
    <t>04.12.05</t>
  </si>
  <si>
    <t>04.12.06</t>
  </si>
  <si>
    <t>04.13.01</t>
  </si>
  <si>
    <t>04.13.02</t>
  </si>
  <si>
    <t>04.13.03</t>
  </si>
  <si>
    <t>04.13.04</t>
  </si>
  <si>
    <t>04.13.05</t>
  </si>
  <si>
    <t>04.13.06</t>
  </si>
  <si>
    <t>04.13.07</t>
  </si>
  <si>
    <t>08.17.058</t>
  </si>
  <si>
    <t>10-13-19.</t>
  </si>
  <si>
    <t>08.70.007</t>
  </si>
  <si>
    <t>04.14.01</t>
  </si>
  <si>
    <t>04.14.02</t>
  </si>
  <si>
    <t>04.14.03</t>
  </si>
  <si>
    <t>04.14.04</t>
  </si>
  <si>
    <t>04.14.05</t>
  </si>
  <si>
    <t>04.14.06</t>
  </si>
  <si>
    <t>04.14.07</t>
  </si>
  <si>
    <t>04.14.08</t>
  </si>
  <si>
    <t>04.14.09</t>
  </si>
  <si>
    <t>04.14.10</t>
  </si>
  <si>
    <t>04.14.11</t>
  </si>
  <si>
    <t>04.14.12</t>
  </si>
  <si>
    <t>04.14.13</t>
  </si>
  <si>
    <t>04.14.14</t>
  </si>
  <si>
    <t>MOVIMENTAÇÃO DE TERRA</t>
  </si>
  <si>
    <t>04.04.09</t>
  </si>
  <si>
    <t>04.05.05</t>
  </si>
  <si>
    <t>04.05.06</t>
  </si>
  <si>
    <t>04.05.07</t>
  </si>
  <si>
    <t>04.05.08</t>
  </si>
  <si>
    <t>04.10.14</t>
  </si>
  <si>
    <t>04.10.15</t>
  </si>
  <si>
    <t>04.10.16</t>
  </si>
  <si>
    <t>04.10.17</t>
  </si>
  <si>
    <t>04.10.18</t>
  </si>
  <si>
    <t>04.12.07</t>
  </si>
  <si>
    <t>04.12.08</t>
  </si>
  <si>
    <t>04.12.09</t>
  </si>
  <si>
    <t>04.12.10</t>
  </si>
  <si>
    <t>04.12.11</t>
  </si>
  <si>
    <t>04.12.12</t>
  </si>
  <si>
    <t>04.12.13</t>
  </si>
  <si>
    <t>04.12.14</t>
  </si>
  <si>
    <t>04.12.15</t>
  </si>
  <si>
    <t>04.12.16</t>
  </si>
  <si>
    <t>04.12.17</t>
  </si>
  <si>
    <t>04.14.16</t>
  </si>
  <si>
    <t>04.14.17</t>
  </si>
  <si>
    <t>04.14.18</t>
  </si>
  <si>
    <t>04.15</t>
  </si>
  <si>
    <t>04.15.01</t>
  </si>
  <si>
    <t>04.15.02</t>
  </si>
  <si>
    <t>04.15.03</t>
  </si>
  <si>
    <t>04.15.04</t>
  </si>
  <si>
    <t>04.15.05</t>
  </si>
  <si>
    <t>04.15.06</t>
  </si>
  <si>
    <t>04.15.07</t>
  </si>
  <si>
    <t>04.15.08</t>
  </si>
  <si>
    <t>04.15.09</t>
  </si>
  <si>
    <t>04.15.10</t>
  </si>
  <si>
    <t>04.15.11</t>
  </si>
  <si>
    <t>04.15.12</t>
  </si>
  <si>
    <t>04.15.13</t>
  </si>
  <si>
    <t>04.15.14</t>
  </si>
  <si>
    <t>04.15.15</t>
  </si>
  <si>
    <t>04.05.09</t>
  </si>
  <si>
    <t>04.05.10</t>
  </si>
  <si>
    <t>04.15.16</t>
  </si>
  <si>
    <t>CEMEB BEM VINDO MOREIRA NERY</t>
  </si>
  <si>
    <t>04.10.19</t>
  </si>
  <si>
    <t>05.01.05</t>
  </si>
  <si>
    <t>04.05.11</t>
  </si>
  <si>
    <t>Retirada De Batente, Corrimão Ou Peças Lineares Metálicas, Chumbados (corrimão))</t>
  </si>
  <si>
    <t>02.02.05</t>
  </si>
  <si>
    <t>16.06.058</t>
  </si>
  <si>
    <t>04.02.05</t>
  </si>
  <si>
    <t>02.14.17</t>
  </si>
  <si>
    <t>13.80.013</t>
  </si>
  <si>
    <t>04.15.17</t>
  </si>
  <si>
    <t>04.60.012</t>
  </si>
  <si>
    <t>04.70.012</t>
  </si>
  <si>
    <t>04.14.19</t>
  </si>
  <si>
    <t>01.03.001</t>
  </si>
  <si>
    <t>01.03.002</t>
  </si>
  <si>
    <t>01.03.004</t>
  </si>
  <si>
    <t>13.02.058</t>
  </si>
  <si>
    <t>13.80.003</t>
  </si>
  <si>
    <t>02.03.001</t>
  </si>
  <si>
    <t>02.05.029</t>
  </si>
  <si>
    <t>16.80.017</t>
  </si>
  <si>
    <t>02.07.001</t>
  </si>
  <si>
    <t>13.80.002</t>
  </si>
  <si>
    <t>05.05.08</t>
  </si>
  <si>
    <t>05.05.09</t>
  </si>
  <si>
    <t>05.05.10</t>
  </si>
  <si>
    <t>05.05.11</t>
  </si>
  <si>
    <t>05.05.12</t>
  </si>
  <si>
    <t>05.05.13</t>
  </si>
  <si>
    <t>05.05.14</t>
  </si>
  <si>
    <t>05.05.15</t>
  </si>
  <si>
    <t>05.05.16</t>
  </si>
  <si>
    <t>13.01.018</t>
  </si>
  <si>
    <t>04.03.028</t>
  </si>
  <si>
    <t>05.07.01</t>
  </si>
  <si>
    <t>05.07.02</t>
  </si>
  <si>
    <t>05.07.03</t>
  </si>
  <si>
    <t>05.07.04</t>
  </si>
  <si>
    <t>05.07.05</t>
  </si>
  <si>
    <t>05.07.06</t>
  </si>
  <si>
    <t>05.07.07</t>
  </si>
  <si>
    <t>05.07.08</t>
  </si>
  <si>
    <t>05.07.09</t>
  </si>
  <si>
    <t>05.08.01</t>
  </si>
  <si>
    <t>05.08.02</t>
  </si>
  <si>
    <t>05.08.03</t>
  </si>
  <si>
    <t>05.08.04</t>
  </si>
  <si>
    <t>05.08.05</t>
  </si>
  <si>
    <t>05.08.06</t>
  </si>
  <si>
    <t>05.08.07</t>
  </si>
  <si>
    <t>05.08.08</t>
  </si>
  <si>
    <t>05.08.09</t>
  </si>
  <si>
    <t>05.09.01</t>
  </si>
  <si>
    <t>05.09.02</t>
  </si>
  <si>
    <t>05.09.03</t>
  </si>
  <si>
    <t>05.09.04</t>
  </si>
  <si>
    <t>05.09.05</t>
  </si>
  <si>
    <t>05.09.06</t>
  </si>
  <si>
    <t>05.09.07</t>
  </si>
  <si>
    <t>05.09.08</t>
  </si>
  <si>
    <t>05.09.09</t>
  </si>
  <si>
    <t>05.09.10</t>
  </si>
  <si>
    <t>06.01.005</t>
  </si>
  <si>
    <t>05.10.01</t>
  </si>
  <si>
    <t>05.10.02</t>
  </si>
  <si>
    <t>05.10.03</t>
  </si>
  <si>
    <t>05.10.04</t>
  </si>
  <si>
    <t>05.10.05</t>
  </si>
  <si>
    <t>05.10.06</t>
  </si>
  <si>
    <t>05.10.07</t>
  </si>
  <si>
    <t>05.10.08</t>
  </si>
  <si>
    <t>05.10.09</t>
  </si>
  <si>
    <t>05.10.10</t>
  </si>
  <si>
    <t>05.10.11</t>
  </si>
  <si>
    <t>05.10.12</t>
  </si>
  <si>
    <t>05.10.13</t>
  </si>
  <si>
    <t>05.10.14</t>
  </si>
  <si>
    <t>05.10.15</t>
  </si>
  <si>
    <t>05.11</t>
  </si>
  <si>
    <t>05.11.01</t>
  </si>
  <si>
    <t>05.11.02</t>
  </si>
  <si>
    <t>05.11.03</t>
  </si>
  <si>
    <t>05.11.04</t>
  </si>
  <si>
    <t>05.11.05</t>
  </si>
  <si>
    <t>05.11.06</t>
  </si>
  <si>
    <t>05.11.07</t>
  </si>
  <si>
    <t>05.11.08</t>
  </si>
  <si>
    <t>05.11.09</t>
  </si>
  <si>
    <t>05.11.10</t>
  </si>
  <si>
    <t>05.11.11</t>
  </si>
  <si>
    <t>05.11.12</t>
  </si>
  <si>
    <t>05.11.13</t>
  </si>
  <si>
    <t>05.12</t>
  </si>
  <si>
    <t>05.12.01</t>
  </si>
  <si>
    <t>05.12.02</t>
  </si>
  <si>
    <t>05.12.03</t>
  </si>
  <si>
    <t>05.12.04</t>
  </si>
  <si>
    <t>05.12.05</t>
  </si>
  <si>
    <t>05.12.06</t>
  </si>
  <si>
    <t>05.12.07</t>
  </si>
  <si>
    <t>05.12.08</t>
  </si>
  <si>
    <t>05.12.09</t>
  </si>
  <si>
    <t>05.12.10</t>
  </si>
  <si>
    <t>05.12.11</t>
  </si>
  <si>
    <t>05.12.12</t>
  </si>
  <si>
    <t>05.12.13</t>
  </si>
  <si>
    <t>05.12.14</t>
  </si>
  <si>
    <t>05.12.15</t>
  </si>
  <si>
    <t>05.12.16</t>
  </si>
  <si>
    <t>05.12.17</t>
  </si>
  <si>
    <t>COMUNICAÇÃO E SINALIZAÇÃO (NBR 9050/2020)</t>
  </si>
  <si>
    <t>ESQUADRIAS (NBR 9050/2020)</t>
  </si>
  <si>
    <t>ACESSÍBILIDADE (NBR 9050/2020)</t>
  </si>
  <si>
    <t>SERVIÇOS COMPLEMENTARES (NBR 9050/2020)</t>
  </si>
  <si>
    <t>TAMPOS E BANCADAS (NBR 9050/2020)</t>
  </si>
  <si>
    <t>HIDRÁULICA (NBR 9050/2020)</t>
  </si>
  <si>
    <t>ELÉTRICA (NBR 9050/2020)</t>
  </si>
  <si>
    <t>PISO EXTERNO (NBR 9050/2020)</t>
  </si>
  <si>
    <t>PISO INTERNO (NBR 9050/2020)</t>
  </si>
  <si>
    <t>PAREDE E PAINEIS (NBR 9050/2020)</t>
  </si>
  <si>
    <t>REVESTIMENTO DE PAREDE (NBR 9050/2020)</t>
  </si>
  <si>
    <t>COMUNICAÇÃO E SINALIZAÇÃO  (NBR 9050/2020)</t>
  </si>
  <si>
    <t>05.12.18</t>
  </si>
  <si>
    <t>Bb-02 Bebedouro Acessível Água Refrigerada Pressão Mínima 8Mca - Fornecido E Instalado - (Duas torneiras, para jato de copo e boca) -  (Norma 9050/2020)</t>
  </si>
  <si>
    <t>Tampo/Bancada Em Mármore Nacional Espessura De 3 Cm - (Cozinha, sala ETEC e secretaria)</t>
  </si>
  <si>
    <t>05.13</t>
  </si>
  <si>
    <t>05.13.01</t>
  </si>
  <si>
    <t>05.13.02</t>
  </si>
  <si>
    <t>05.13.03</t>
  </si>
  <si>
    <t>05.13.04</t>
  </si>
  <si>
    <t>06.03.101</t>
  </si>
  <si>
    <t>05.14</t>
  </si>
  <si>
    <t>05.14.01</t>
  </si>
  <si>
    <t>05.14.02</t>
  </si>
  <si>
    <t>05.14.03</t>
  </si>
  <si>
    <t>05.14.04</t>
  </si>
  <si>
    <t>05.14.05</t>
  </si>
  <si>
    <t>05.14.06</t>
  </si>
  <si>
    <t>05.14.07</t>
  </si>
  <si>
    <t>02.08.10</t>
  </si>
  <si>
    <t>Mapa tátil braille/relevo acrílico 40x80cm - sinalização de ambientes</t>
  </si>
  <si>
    <t>Pedestal em aço com pintura eletrostática para mapa tátil 40x80CM / 44X100CM.</t>
  </si>
  <si>
    <t>pç</t>
  </si>
  <si>
    <t>Trocador articulado com dimensão de 90cmX55cm instalado na parede na altura entre 0,75cm e 0,85cm do piso acabado</t>
  </si>
  <si>
    <t>04.14.15</t>
  </si>
  <si>
    <t>Mapa tátil braille/relevo acrílico 44x100cm - sinalização de ambientes</t>
  </si>
  <si>
    <t>05.09.11</t>
  </si>
  <si>
    <t>04.09.11</t>
  </si>
  <si>
    <t>05.03.05</t>
  </si>
  <si>
    <t>SISTEMA DE GÁS</t>
  </si>
  <si>
    <t>08.02.021</t>
  </si>
  <si>
    <t>08.80.040</t>
  </si>
  <si>
    <t>05.10.16</t>
  </si>
  <si>
    <t>08.02.016</t>
  </si>
  <si>
    <t>05.11.14</t>
  </si>
  <si>
    <t>05.06.10</t>
  </si>
  <si>
    <t>05.06.11</t>
  </si>
  <si>
    <t>05.15</t>
  </si>
  <si>
    <t>05.15.01</t>
  </si>
  <si>
    <t>05.15.02</t>
  </si>
  <si>
    <t>05.15.03</t>
  </si>
  <si>
    <t>05.15.04</t>
  </si>
  <si>
    <t>05.15.05</t>
  </si>
  <si>
    <t>05.15.06</t>
  </si>
  <si>
    <t>05.15.07</t>
  </si>
  <si>
    <t>05.15.08</t>
  </si>
  <si>
    <t>05.15.09</t>
  </si>
  <si>
    <t>05.15.10</t>
  </si>
  <si>
    <t>05.15.11</t>
  </si>
  <si>
    <t>05.15.12</t>
  </si>
  <si>
    <t>05.15.13</t>
  </si>
  <si>
    <t>05.15.14</t>
  </si>
  <si>
    <t>05.15.15</t>
  </si>
  <si>
    <t>05.15.16</t>
  </si>
  <si>
    <t>05.15.17</t>
  </si>
  <si>
    <t>05.15.18</t>
  </si>
  <si>
    <t>05.15.19</t>
  </si>
  <si>
    <t>05.15.20</t>
  </si>
  <si>
    <t>05.15.21</t>
  </si>
  <si>
    <t>05.15.22</t>
  </si>
  <si>
    <t>05.15.23</t>
  </si>
  <si>
    <t>05.15.24</t>
  </si>
  <si>
    <t>05.15.25</t>
  </si>
  <si>
    <t>05.15.26</t>
  </si>
  <si>
    <t>05.15.27</t>
  </si>
  <si>
    <t>05.15.28</t>
  </si>
  <si>
    <t>05.15.29</t>
  </si>
  <si>
    <t>05.16</t>
  </si>
  <si>
    <t>05.15.30</t>
  </si>
  <si>
    <t>07.03.136</t>
  </si>
  <si>
    <t>07.60.061</t>
  </si>
  <si>
    <t>05.16.01</t>
  </si>
  <si>
    <t>05.16.02</t>
  </si>
  <si>
    <t>05.16.03</t>
  </si>
  <si>
    <t>05.16.04</t>
  </si>
  <si>
    <t>05.16.05</t>
  </si>
  <si>
    <t>05.16.06</t>
  </si>
  <si>
    <t>05.16.07</t>
  </si>
  <si>
    <t>05.16.08</t>
  </si>
  <si>
    <t>05.16.09</t>
  </si>
  <si>
    <t>05.16.10</t>
  </si>
  <si>
    <t>05.16.11</t>
  </si>
  <si>
    <t>05.16.12</t>
  </si>
  <si>
    <t>05.16.13</t>
  </si>
  <si>
    <t>05.16.14</t>
  </si>
  <si>
    <t>05.16.15</t>
  </si>
  <si>
    <t>01.01.040</t>
  </si>
  <si>
    <t>07.80.035</t>
  </si>
  <si>
    <t>02.04.10</t>
  </si>
  <si>
    <t>04.05.12</t>
  </si>
  <si>
    <t>03.02.01</t>
  </si>
  <si>
    <t>03.02.02</t>
  </si>
  <si>
    <t>03.02.03</t>
  </si>
  <si>
    <t>03.02.04</t>
  </si>
  <si>
    <t>03.02.05</t>
  </si>
  <si>
    <t>03.03.01</t>
  </si>
  <si>
    <t>03.03.02</t>
  </si>
  <si>
    <t>03.03.03</t>
  </si>
  <si>
    <t>03.03.04</t>
  </si>
  <si>
    <t>03.03.05</t>
  </si>
  <si>
    <t>03.03.06</t>
  </si>
  <si>
    <t>03.03.07</t>
  </si>
  <si>
    <t>03.03.08</t>
  </si>
  <si>
    <t>03.03.09</t>
  </si>
  <si>
    <t>03.03.10</t>
  </si>
  <si>
    <t>02.05.09</t>
  </si>
  <si>
    <t>16.13.026</t>
  </si>
  <si>
    <t>02.04.11</t>
  </si>
  <si>
    <t>02.09.28</t>
  </si>
  <si>
    <t>04.05.13</t>
  </si>
  <si>
    <t>04.10.20</t>
  </si>
  <si>
    <t>05.10.17</t>
  </si>
  <si>
    <t>16.80.013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</si>
  <si>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</si>
  <si>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</si>
  <si>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</si>
  <si>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</si>
  <si>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</si>
  <si>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</si>
  <si>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</si>
  <si>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</si>
  <si>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</si>
  <si>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</si>
  <si>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</si>
  <si>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03.04.12</t>
  </si>
  <si>
    <t>03.04.13</t>
  </si>
  <si>
    <t>03.04.14</t>
  </si>
  <si>
    <t>13.06.085</t>
  </si>
  <si>
    <t>03.05.01</t>
  </si>
  <si>
    <t>03.05.02</t>
  </si>
  <si>
    <t>03.05.03</t>
  </si>
  <si>
    <t>03.05.04</t>
  </si>
  <si>
    <t>03.05.05</t>
  </si>
  <si>
    <t>16.15.006</t>
  </si>
  <si>
    <t>03.06.01</t>
  </si>
  <si>
    <t>03.06.02</t>
  </si>
  <si>
    <t>03.06.03</t>
  </si>
  <si>
    <t>03.06.04</t>
  </si>
  <si>
    <t>03.06.05</t>
  </si>
  <si>
    <t>03.06.06</t>
  </si>
  <si>
    <t>03.07.01</t>
  </si>
  <si>
    <t>03.07.02</t>
  </si>
  <si>
    <t>03.07.03</t>
  </si>
  <si>
    <t>03.07.04</t>
  </si>
  <si>
    <t>03.07.05</t>
  </si>
  <si>
    <t>03.07.06</t>
  </si>
  <si>
    <t>03.07.07</t>
  </si>
  <si>
    <t>03.07.08</t>
  </si>
  <si>
    <t>03.07.09</t>
  </si>
  <si>
    <t>03.08.01</t>
  </si>
  <si>
    <t>03.08.02</t>
  </si>
  <si>
    <t>03.08.03</t>
  </si>
  <si>
    <t>03.08.04</t>
  </si>
  <si>
    <t>03.08.05</t>
  </si>
  <si>
    <t>03.08.06</t>
  </si>
  <si>
    <t>03.08.07</t>
  </si>
  <si>
    <t>03.08.08</t>
  </si>
  <si>
    <t>03.08.09</t>
  </si>
  <si>
    <t>03.08.10</t>
  </si>
  <si>
    <t>03.08.11</t>
  </si>
  <si>
    <t>03.08.12</t>
  </si>
  <si>
    <t>03.09.01</t>
  </si>
  <si>
    <t>03.09.02</t>
  </si>
  <si>
    <t>03.09.03</t>
  </si>
  <si>
    <t>03.09.04</t>
  </si>
  <si>
    <t>03.09.05</t>
  </si>
  <si>
    <t>03.09.06</t>
  </si>
  <si>
    <t>03.09.07</t>
  </si>
  <si>
    <t>03.09.08</t>
  </si>
  <si>
    <t>03.09.09</t>
  </si>
  <si>
    <t>03.09.10</t>
  </si>
  <si>
    <t>03.09.11</t>
  </si>
  <si>
    <t>03.09.12</t>
  </si>
  <si>
    <t>03.09.13</t>
  </si>
  <si>
    <t>03.09.14</t>
  </si>
  <si>
    <t>05.11.15</t>
  </si>
  <si>
    <t>05.11.16</t>
  </si>
  <si>
    <t>05.11.17</t>
  </si>
  <si>
    <t>03.10.01</t>
  </si>
  <si>
    <t>03.10.02</t>
  </si>
  <si>
    <t>03.10.03</t>
  </si>
  <si>
    <t>03.10.04</t>
  </si>
  <si>
    <t>03.10.05</t>
  </si>
  <si>
    <t>03.10.06</t>
  </si>
  <si>
    <t>03.10.07</t>
  </si>
  <si>
    <t>03.10.08</t>
  </si>
  <si>
    <t>03.10.09</t>
  </si>
  <si>
    <t>03.10.10</t>
  </si>
  <si>
    <t>03.10.11</t>
  </si>
  <si>
    <t>03.10.12</t>
  </si>
  <si>
    <t>03.10.13</t>
  </si>
  <si>
    <t>03.10.14</t>
  </si>
  <si>
    <t>03.10.15</t>
  </si>
  <si>
    <t>03.10.16</t>
  </si>
  <si>
    <t>03.10.17</t>
  </si>
  <si>
    <t>03.11</t>
  </si>
  <si>
    <t>03.11.01</t>
  </si>
  <si>
    <t>03.11.02</t>
  </si>
  <si>
    <t>03.11.03</t>
  </si>
  <si>
    <t>03.11.04</t>
  </si>
  <si>
    <t>03.11.05</t>
  </si>
  <si>
    <t>03.11.06</t>
  </si>
  <si>
    <t>03.11.07</t>
  </si>
  <si>
    <t>03.11.08</t>
  </si>
  <si>
    <t>03.11.09</t>
  </si>
  <si>
    <t>03.11.10</t>
  </si>
  <si>
    <t>03.11.11</t>
  </si>
  <si>
    <t>03.11.12</t>
  </si>
  <si>
    <t>03.11.13</t>
  </si>
  <si>
    <t>03.11.14</t>
  </si>
  <si>
    <t>03.11.15</t>
  </si>
  <si>
    <t>03.11.16</t>
  </si>
  <si>
    <t>03.11.17</t>
  </si>
  <si>
    <t>03.11.18</t>
  </si>
  <si>
    <t>03.11.19</t>
  </si>
  <si>
    <t>03.11.20</t>
  </si>
  <si>
    <t>03.11.21</t>
  </si>
  <si>
    <t>03.11.22</t>
  </si>
  <si>
    <t>03.11.23</t>
  </si>
  <si>
    <t>03.11.24</t>
  </si>
  <si>
    <t>03.11.25</t>
  </si>
  <si>
    <t>Retirada De Torneira Ou Chuveiro - bebedouro</t>
  </si>
  <si>
    <t>Retirada De Sifão Ou Metais Sanitários Diversos - bebedouro</t>
  </si>
  <si>
    <t>Recolocação De Torneiras - bebedouro</t>
  </si>
  <si>
    <t>Torneira Volante Tipo Alavanca - bebedouro</t>
  </si>
  <si>
    <t>03.11.26</t>
  </si>
  <si>
    <t>03.09.15</t>
  </si>
  <si>
    <t>03.09.16</t>
  </si>
  <si>
    <t>16.80.025</t>
  </si>
  <si>
    <t>03.11.27</t>
  </si>
  <si>
    <t>03.11.28</t>
  </si>
  <si>
    <t>03.12</t>
  </si>
  <si>
    <t>03.12.01</t>
  </si>
  <si>
    <t>03.09.17</t>
  </si>
  <si>
    <t>03.09.18</t>
  </si>
  <si>
    <t>Retirada De Mármore Pedras Ou Granitos Incl Demolicão Argamassa Assentamento - Pratileira da despensa</t>
  </si>
  <si>
    <t>12.70.001</t>
  </si>
  <si>
    <t>03.12.02</t>
  </si>
  <si>
    <t>03.12.03</t>
  </si>
  <si>
    <t>03.12.04</t>
  </si>
  <si>
    <t>03.12.05</t>
  </si>
  <si>
    <t>03.09.19</t>
  </si>
  <si>
    <t xml:space="preserve">Fornecimento E Montagem De Estrutura Metalica Com Aço Resistente A Corrosao (Astm A709/A588)  - Proxímo a escada da quadra
 </t>
  </si>
  <si>
    <t>03.13</t>
  </si>
  <si>
    <t>03.13.01</t>
  </si>
  <si>
    <t>03.13.02</t>
  </si>
  <si>
    <t>03.13.03</t>
  </si>
  <si>
    <t>03.13.04</t>
  </si>
  <si>
    <t>03.13.05</t>
  </si>
  <si>
    <t>03.13.06</t>
  </si>
  <si>
    <t>03.13.07</t>
  </si>
  <si>
    <t>03.13.08</t>
  </si>
  <si>
    <t>03.13.09</t>
  </si>
  <si>
    <t>03.13.10</t>
  </si>
  <si>
    <t>03.13.11</t>
  </si>
  <si>
    <t>03.13.12</t>
  </si>
  <si>
    <t>03.13.13</t>
  </si>
  <si>
    <t>03.13.14</t>
  </si>
  <si>
    <t>03.13.15</t>
  </si>
  <si>
    <t>03.13.16</t>
  </si>
  <si>
    <t>03.13.17</t>
  </si>
  <si>
    <t>03.13.18</t>
  </si>
  <si>
    <t>03.13.19</t>
  </si>
  <si>
    <t>03.13.20</t>
  </si>
  <si>
    <t>03.13.21</t>
  </si>
  <si>
    <t>03.13.22</t>
  </si>
  <si>
    <t>03.13.23</t>
  </si>
  <si>
    <t>03.13.24</t>
  </si>
  <si>
    <t>03.13.25</t>
  </si>
  <si>
    <t>03.13.26</t>
  </si>
  <si>
    <t>03.13.27</t>
  </si>
  <si>
    <t>03.14</t>
  </si>
  <si>
    <t>03.09.20</t>
  </si>
  <si>
    <t>03.09.21</t>
  </si>
  <si>
    <t>16.07.023</t>
  </si>
  <si>
    <t>Tubo De F.G. 1 1/4" P/ Sustent.Tela De Alambrado Excl Base-Travamento - quadra</t>
  </si>
  <si>
    <t>03.14.01</t>
  </si>
  <si>
    <t>03.14.02</t>
  </si>
  <si>
    <t>03.14.03</t>
  </si>
  <si>
    <t>03.14.04</t>
  </si>
  <si>
    <t>03.14.05</t>
  </si>
  <si>
    <t>03.14.06</t>
  </si>
  <si>
    <t>03.14.07</t>
  </si>
  <si>
    <t>03.14.08</t>
  </si>
  <si>
    <t>03.14.09</t>
  </si>
  <si>
    <t>03.14.10</t>
  </si>
  <si>
    <t>03.14.11</t>
  </si>
  <si>
    <t>CEMEB JORNALISTA JOÃO VALÉRIO DE PAULA NETO</t>
  </si>
  <si>
    <t>06.05.09</t>
  </si>
  <si>
    <t>06.05.10</t>
  </si>
  <si>
    <t>06.05.11</t>
  </si>
  <si>
    <t>06.05.12</t>
  </si>
  <si>
    <t>06.09.16</t>
  </si>
  <si>
    <t>06.09.17</t>
  </si>
  <si>
    <t>06.09.18</t>
  </si>
  <si>
    <t>06.09.19</t>
  </si>
  <si>
    <t>06.09.20</t>
  </si>
  <si>
    <t>06.01.065</t>
  </si>
  <si>
    <t>06.09.21</t>
  </si>
  <si>
    <t>06.10.15</t>
  </si>
  <si>
    <t>06.10.16</t>
  </si>
  <si>
    <t>06.10.17</t>
  </si>
  <si>
    <t>06.01.072</t>
  </si>
  <si>
    <t>06.09.22</t>
  </si>
  <si>
    <t>06.11.21</t>
  </si>
  <si>
    <t>06.11.22</t>
  </si>
  <si>
    <t>06.11.23</t>
  </si>
  <si>
    <t>06.11.24</t>
  </si>
  <si>
    <t>06.11.25</t>
  </si>
  <si>
    <t>06.11.26</t>
  </si>
  <si>
    <t>06.11.27</t>
  </si>
  <si>
    <t>06.03.111</t>
  </si>
  <si>
    <t>06.13.06</t>
  </si>
  <si>
    <t>06.13.07</t>
  </si>
  <si>
    <t>06.13.08</t>
  </si>
  <si>
    <t>06.13.09</t>
  </si>
  <si>
    <t>06.13.10</t>
  </si>
  <si>
    <t>06.13.11</t>
  </si>
  <si>
    <t>06.13.12</t>
  </si>
  <si>
    <t>06.13.13</t>
  </si>
  <si>
    <t>06.13.14</t>
  </si>
  <si>
    <t>06.13.15</t>
  </si>
  <si>
    <t>06.13.16</t>
  </si>
  <si>
    <t>06.13.17</t>
  </si>
  <si>
    <t>06.13.18</t>
  </si>
  <si>
    <t>06.13.19</t>
  </si>
  <si>
    <t>06.13.20</t>
  </si>
  <si>
    <t>AMPLIAÇÃO</t>
  </si>
  <si>
    <t>06.14.06</t>
  </si>
  <si>
    <t>06.14.07</t>
  </si>
  <si>
    <t>06.14.08</t>
  </si>
  <si>
    <t>06.14.09</t>
  </si>
  <si>
    <t>06.14.10</t>
  </si>
  <si>
    <t>06.14.11</t>
  </si>
  <si>
    <t>06.14.12</t>
  </si>
  <si>
    <t>06.14.13</t>
  </si>
  <si>
    <t>06.14.14</t>
  </si>
  <si>
    <t>08.12.042</t>
  </si>
  <si>
    <t>07.03.135</t>
  </si>
  <si>
    <t>08.12.016</t>
  </si>
  <si>
    <t>15.03.060</t>
  </si>
  <si>
    <t>15.03.061</t>
  </si>
  <si>
    <t>16.15.004</t>
  </si>
  <si>
    <t>03.13.28</t>
  </si>
  <si>
    <t>03.13.29</t>
  </si>
  <si>
    <t>03.13.30</t>
  </si>
  <si>
    <t>03.13.31</t>
  </si>
  <si>
    <t>03.13.32</t>
  </si>
  <si>
    <t>03.13.33</t>
  </si>
  <si>
    <t>03.13.34</t>
  </si>
  <si>
    <t>03.13.35</t>
  </si>
  <si>
    <t>03.13.36</t>
  </si>
  <si>
    <t>03.13.37</t>
  </si>
  <si>
    <t>03.13.38</t>
  </si>
  <si>
    <t>03.13.39</t>
  </si>
  <si>
    <t>03.13.40</t>
  </si>
  <si>
    <t xml:space="preserve">COTAÇÃO </t>
  </si>
  <si>
    <t>03.13.41</t>
  </si>
  <si>
    <t>03.13.42</t>
  </si>
  <si>
    <t>03.13.43</t>
  </si>
  <si>
    <t>06.14.15</t>
  </si>
  <si>
    <t>06.14.16</t>
  </si>
  <si>
    <t>06.14.17</t>
  </si>
  <si>
    <t>06.14.18</t>
  </si>
  <si>
    <t>06.14.19</t>
  </si>
  <si>
    <t>06.14.20</t>
  </si>
  <si>
    <t>06.15.06</t>
  </si>
  <si>
    <t>06.15.07</t>
  </si>
  <si>
    <t>06.15.08</t>
  </si>
  <si>
    <t>06.15.09</t>
  </si>
  <si>
    <t>06.15.10</t>
  </si>
  <si>
    <t>CEMEB PROF.ª MAGALI TREVISAN</t>
  </si>
  <si>
    <t>07.04.03</t>
  </si>
  <si>
    <t>07.07.03</t>
  </si>
  <si>
    <t>07.07.04</t>
  </si>
  <si>
    <t>07.07.05</t>
  </si>
  <si>
    <t>07.07.06</t>
  </si>
  <si>
    <t>16.18.086</t>
  </si>
  <si>
    <t>07.08.06</t>
  </si>
  <si>
    <t>07.08.07</t>
  </si>
  <si>
    <t>07.08.08</t>
  </si>
  <si>
    <t>07.08.09</t>
  </si>
  <si>
    <t>07.08.10</t>
  </si>
  <si>
    <t>07.08.11</t>
  </si>
  <si>
    <t>06.01.087</t>
  </si>
  <si>
    <t>06.01.064</t>
  </si>
  <si>
    <t>07.09</t>
  </si>
  <si>
    <t>07.09.01</t>
  </si>
  <si>
    <t>07.09.02</t>
  </si>
  <si>
    <t>07.09.03</t>
  </si>
  <si>
    <t>07.09.04</t>
  </si>
  <si>
    <t>07.09.05</t>
  </si>
  <si>
    <t>07.09.06</t>
  </si>
  <si>
    <t>07.09.07</t>
  </si>
  <si>
    <t>07.09.08</t>
  </si>
  <si>
    <t>07.09.09</t>
  </si>
  <si>
    <t>07.09.10</t>
  </si>
  <si>
    <t>07.09.11</t>
  </si>
  <si>
    <t>07.09.12</t>
  </si>
  <si>
    <t>07.09.13</t>
  </si>
  <si>
    <t>07.09.14</t>
  </si>
  <si>
    <t>07.09.15</t>
  </si>
  <si>
    <t>07.09.16</t>
  </si>
  <si>
    <t>07.09.17</t>
  </si>
  <si>
    <t>07.09.18</t>
  </si>
  <si>
    <t>07.09.19</t>
  </si>
  <si>
    <t>07.10.01</t>
  </si>
  <si>
    <t>07.10.02</t>
  </si>
  <si>
    <t>07.10.03</t>
  </si>
  <si>
    <t>07.10.04</t>
  </si>
  <si>
    <t>07.10.05</t>
  </si>
  <si>
    <t>07.10.06</t>
  </si>
  <si>
    <t>07.10.07</t>
  </si>
  <si>
    <t>07.10.08</t>
  </si>
  <si>
    <t>07.10.09</t>
  </si>
  <si>
    <t>07.10.10</t>
  </si>
  <si>
    <t>07.10.11</t>
  </si>
  <si>
    <t>07.10.12</t>
  </si>
  <si>
    <t>07.10.13</t>
  </si>
  <si>
    <t>07.10.14</t>
  </si>
  <si>
    <t>07.10.15</t>
  </si>
  <si>
    <t>07.10.16</t>
  </si>
  <si>
    <t>07.11.01</t>
  </si>
  <si>
    <t>07.12.01</t>
  </si>
  <si>
    <t>07.12.02</t>
  </si>
  <si>
    <t>07.12.03</t>
  </si>
  <si>
    <t>07.12.04</t>
  </si>
  <si>
    <t>07.12.05</t>
  </si>
  <si>
    <t>07.11.02</t>
  </si>
  <si>
    <t>07.11.03</t>
  </si>
  <si>
    <t>07.11.04</t>
  </si>
  <si>
    <t>07.11.05</t>
  </si>
  <si>
    <t>07.11.06</t>
  </si>
  <si>
    <t>07.11.07</t>
  </si>
  <si>
    <t>07.11.08</t>
  </si>
  <si>
    <t>07.11.09</t>
  </si>
  <si>
    <t>07.11.10</t>
  </si>
  <si>
    <t>07.11.11</t>
  </si>
  <si>
    <t>07.11.12</t>
  </si>
  <si>
    <t>07.11.13</t>
  </si>
  <si>
    <t>07.11.14</t>
  </si>
  <si>
    <t>07.11.15</t>
  </si>
  <si>
    <t>07.11.16</t>
  </si>
  <si>
    <t>07.11.17</t>
  </si>
  <si>
    <t>07.11.18</t>
  </si>
  <si>
    <t>Trocador articulado com dimensão de 90cmX45cm instalado na parede na altura entre 0,75cm e 0,85cm do piso acabado</t>
  </si>
  <si>
    <t>02.06.020</t>
  </si>
  <si>
    <t>07.13</t>
  </si>
  <si>
    <t>07.13.01</t>
  </si>
  <si>
    <t>07.13.02</t>
  </si>
  <si>
    <t>07.13.03</t>
  </si>
  <si>
    <t>07.13.04</t>
  </si>
  <si>
    <t>07.13.05</t>
  </si>
  <si>
    <t>07.13.06</t>
  </si>
  <si>
    <t>07.13.07</t>
  </si>
  <si>
    <t>07.13.08</t>
  </si>
  <si>
    <t>07.13.09</t>
  </si>
  <si>
    <t>07.13.10</t>
  </si>
  <si>
    <t>07.13.11</t>
  </si>
  <si>
    <t>07.13.12</t>
  </si>
  <si>
    <t>07.13.13</t>
  </si>
  <si>
    <t>07.13.14</t>
  </si>
  <si>
    <t>07.13.15</t>
  </si>
  <si>
    <t>07.13.16</t>
  </si>
  <si>
    <t>07.13.17</t>
  </si>
  <si>
    <t>07.13.18</t>
  </si>
  <si>
    <t>07.13.19</t>
  </si>
  <si>
    <t>07.13.20</t>
  </si>
  <si>
    <t>07.13.21</t>
  </si>
  <si>
    <t>07.13.22</t>
  </si>
  <si>
    <t>07.13.23</t>
  </si>
  <si>
    <t>07.13.24</t>
  </si>
  <si>
    <t>07.13.25</t>
  </si>
  <si>
    <t>07.13.26</t>
  </si>
  <si>
    <t>07.14</t>
  </si>
  <si>
    <t>07.14.01</t>
  </si>
  <si>
    <t>07.14.02</t>
  </si>
  <si>
    <t>08.03.04</t>
  </si>
  <si>
    <t>08.03.05</t>
  </si>
  <si>
    <t>08.03.06</t>
  </si>
  <si>
    <t>08.03.07</t>
  </si>
  <si>
    <t>08.03.08</t>
  </si>
  <si>
    <t>08.03.09</t>
  </si>
  <si>
    <t>08.03.10</t>
  </si>
  <si>
    <t>08.04.04</t>
  </si>
  <si>
    <t>PISO (NBR 9050/2020)</t>
  </si>
  <si>
    <t>13.02.005</t>
  </si>
  <si>
    <t>08.05.08</t>
  </si>
  <si>
    <t>08.05.09</t>
  </si>
  <si>
    <t>08.05.10</t>
  </si>
  <si>
    <t>08.05.11</t>
  </si>
  <si>
    <t>08.05.12</t>
  </si>
  <si>
    <t>08.05.13</t>
  </si>
  <si>
    <t>08.05.14</t>
  </si>
  <si>
    <t>08.05.15</t>
  </si>
  <si>
    <t>08.05.16</t>
  </si>
  <si>
    <t>08.05.17</t>
  </si>
  <si>
    <t>08.05.18</t>
  </si>
  <si>
    <t>08.05.19</t>
  </si>
  <si>
    <t>04.01.034</t>
  </si>
  <si>
    <t>04.01.030</t>
  </si>
  <si>
    <t>08.07.03</t>
  </si>
  <si>
    <t>08.07.04</t>
  </si>
  <si>
    <t>08.07.05</t>
  </si>
  <si>
    <t>08.07.06</t>
  </si>
  <si>
    <t>08.07.07</t>
  </si>
  <si>
    <t>08.07.08</t>
  </si>
  <si>
    <t>08.07.09</t>
  </si>
  <si>
    <t>08.08.06</t>
  </si>
  <si>
    <t>08.08.07</t>
  </si>
  <si>
    <t>08.08.08</t>
  </si>
  <si>
    <t>08.08.09</t>
  </si>
  <si>
    <t>08.08.10</t>
  </si>
  <si>
    <t>08.08.11</t>
  </si>
  <si>
    <t>08.08.12</t>
  </si>
  <si>
    <t>08.09</t>
  </si>
  <si>
    <t>08.09.01</t>
  </si>
  <si>
    <t>08.09.02</t>
  </si>
  <si>
    <t>08.09.03</t>
  </si>
  <si>
    <t>08.09.04</t>
  </si>
  <si>
    <t>08.09.05</t>
  </si>
  <si>
    <t>08.09.06</t>
  </si>
  <si>
    <t>08.09.07</t>
  </si>
  <si>
    <t>08.09.08</t>
  </si>
  <si>
    <t>08.09.09</t>
  </si>
  <si>
    <t>08.09.10</t>
  </si>
  <si>
    <t>08.09.11</t>
  </si>
  <si>
    <t>08.09.12</t>
  </si>
  <si>
    <t>08.09.13</t>
  </si>
  <si>
    <t>08.10.01</t>
  </si>
  <si>
    <t>08.10.02</t>
  </si>
  <si>
    <t>08.10.03</t>
  </si>
  <si>
    <t>08.10.04</t>
  </si>
  <si>
    <t>08.10.05</t>
  </si>
  <si>
    <t>08.10.06</t>
  </si>
  <si>
    <t>08.10.07</t>
  </si>
  <si>
    <t>08.10.08</t>
  </si>
  <si>
    <t>08.10.09</t>
  </si>
  <si>
    <t>08.10.10</t>
  </si>
  <si>
    <t>08.10.11</t>
  </si>
  <si>
    <t>08.10.12</t>
  </si>
  <si>
    <t>08.10.13</t>
  </si>
  <si>
    <t>08.10.14</t>
  </si>
  <si>
    <t>08.10.15</t>
  </si>
  <si>
    <t>08.10.16</t>
  </si>
  <si>
    <t>08.10.17</t>
  </si>
  <si>
    <t>08.11</t>
  </si>
  <si>
    <t>07.11.19</t>
  </si>
  <si>
    <t>02.11.23</t>
  </si>
  <si>
    <t>08.08.13</t>
  </si>
  <si>
    <t>07.08.12</t>
  </si>
  <si>
    <t>06.08.13</t>
  </si>
  <si>
    <t>05.09.12</t>
  </si>
  <si>
    <t>03.08.13</t>
  </si>
  <si>
    <t>08.09.14</t>
  </si>
  <si>
    <t>08.09.15</t>
  </si>
  <si>
    <t>05.05.086</t>
  </si>
  <si>
    <t>08.11.01</t>
  </si>
  <si>
    <t>08.11.02</t>
  </si>
  <si>
    <t>08.11.03</t>
  </si>
  <si>
    <t>08.11.04</t>
  </si>
  <si>
    <t>08.11.05</t>
  </si>
  <si>
    <t>08.11.06</t>
  </si>
  <si>
    <t>08.11.07</t>
  </si>
  <si>
    <t>08.11.08</t>
  </si>
  <si>
    <t>08.11.09</t>
  </si>
  <si>
    <t>08.11.10</t>
  </si>
  <si>
    <t>08.11.11</t>
  </si>
  <si>
    <t>08.11.12</t>
  </si>
  <si>
    <t>08.11.13</t>
  </si>
  <si>
    <t>08.11.14</t>
  </si>
  <si>
    <t>08.11.15</t>
  </si>
  <si>
    <t>08.11.16</t>
  </si>
  <si>
    <t>08.11.17</t>
  </si>
  <si>
    <t>08.11.18</t>
  </si>
  <si>
    <t>08.11.19</t>
  </si>
  <si>
    <t>08.11.20</t>
  </si>
  <si>
    <t>08.11.21</t>
  </si>
  <si>
    <t>08.11.22</t>
  </si>
  <si>
    <t>08.11.23</t>
  </si>
  <si>
    <t>08.11.24</t>
  </si>
  <si>
    <t>08.12</t>
  </si>
  <si>
    <t>08.12.01</t>
  </si>
  <si>
    <t>08.12.02</t>
  </si>
  <si>
    <t>08.12.03</t>
  </si>
  <si>
    <t>08.13</t>
  </si>
  <si>
    <t>08.13.01</t>
  </si>
  <si>
    <t>08.13.02</t>
  </si>
  <si>
    <t>08.13.03</t>
  </si>
  <si>
    <t>08.13.04</t>
  </si>
  <si>
    <t>08.13.05</t>
  </si>
  <si>
    <t>08.13.06</t>
  </si>
  <si>
    <t>08.13.07</t>
  </si>
  <si>
    <t>08.13.08</t>
  </si>
  <si>
    <t>08.13.09</t>
  </si>
  <si>
    <t>08.13.10</t>
  </si>
  <si>
    <t>08.13.11</t>
  </si>
  <si>
    <t>08.13.12</t>
  </si>
  <si>
    <t>08.13.13</t>
  </si>
  <si>
    <t>08.13.14</t>
  </si>
  <si>
    <t>08.13.15</t>
  </si>
  <si>
    <t>08.13.16</t>
  </si>
  <si>
    <t>08.13.17</t>
  </si>
  <si>
    <t>08.13.18</t>
  </si>
  <si>
    <t>08.13.19</t>
  </si>
  <si>
    <t>08.13.20</t>
  </si>
  <si>
    <t>08.14</t>
  </si>
  <si>
    <t>08.14.01</t>
  </si>
  <si>
    <t>08.14.02</t>
  </si>
  <si>
    <t>03.11.29</t>
  </si>
  <si>
    <t>CEMEB MARIA ZIBINA DE CARVALHO</t>
  </si>
  <si>
    <t>ETI TARSILA DO AMARAL</t>
  </si>
  <si>
    <t>09.06.03</t>
  </si>
  <si>
    <t>09.06.04</t>
  </si>
  <si>
    <t>09.06.05</t>
  </si>
  <si>
    <t>13.80.012</t>
  </si>
  <si>
    <t>09.04.09</t>
  </si>
  <si>
    <t>Soalho De Tabua 20X2Cm  Macho-Femea G1-C6   (Somente Tabuas) - auditório</t>
  </si>
  <si>
    <t>13.60.006</t>
  </si>
  <si>
    <t>09.07.03</t>
  </si>
  <si>
    <t>09.07.04</t>
  </si>
  <si>
    <t>09.07.05</t>
  </si>
  <si>
    <t>09.07.06</t>
  </si>
  <si>
    <t>09.07.07</t>
  </si>
  <si>
    <t>09.07.08</t>
  </si>
  <si>
    <t>09.07.09</t>
  </si>
  <si>
    <t>09.07.10</t>
  </si>
  <si>
    <t>09.07.11</t>
  </si>
  <si>
    <t>09.07.12</t>
  </si>
  <si>
    <t>09.08.06</t>
  </si>
  <si>
    <t>09.08.07</t>
  </si>
  <si>
    <t>03.09.22</t>
  </si>
  <si>
    <t>04.10.21</t>
  </si>
  <si>
    <t>05.10.18</t>
  </si>
  <si>
    <t>07.09.20</t>
  </si>
  <si>
    <t>09.09</t>
  </si>
  <si>
    <t>09.09.01</t>
  </si>
  <si>
    <t>09.09.02</t>
  </si>
  <si>
    <t>09.09.03</t>
  </si>
  <si>
    <t>09.09.04</t>
  </si>
  <si>
    <t>09.09.05</t>
  </si>
  <si>
    <t>09.09.06</t>
  </si>
  <si>
    <t>09.09.07</t>
  </si>
  <si>
    <t>09.09.08</t>
  </si>
  <si>
    <t>09.09.09</t>
  </si>
  <si>
    <t>09.09.10</t>
  </si>
  <si>
    <t>09.09.11</t>
  </si>
  <si>
    <t>09.09.12</t>
  </si>
  <si>
    <t>09.10</t>
  </si>
  <si>
    <t>09.10.01</t>
  </si>
  <si>
    <t>09.10.02</t>
  </si>
  <si>
    <t>09.10.03</t>
  </si>
  <si>
    <t>09.10.04</t>
  </si>
  <si>
    <t>09.10.05</t>
  </si>
  <si>
    <t>09.10.06</t>
  </si>
  <si>
    <t>09.10.07</t>
  </si>
  <si>
    <t>09.10.08</t>
  </si>
  <si>
    <t>09.10.09</t>
  </si>
  <si>
    <t>09.10.10</t>
  </si>
  <si>
    <t>09.10.11</t>
  </si>
  <si>
    <t>09.10.12</t>
  </si>
  <si>
    <t>09.10.13</t>
  </si>
  <si>
    <t>09.11</t>
  </si>
  <si>
    <t>09.11.01</t>
  </si>
  <si>
    <t>09.11.02</t>
  </si>
  <si>
    <t>09.11.03</t>
  </si>
  <si>
    <t>09.12</t>
  </si>
  <si>
    <t>09.12.01</t>
  </si>
  <si>
    <t>09.06.06</t>
  </si>
  <si>
    <t>09.04.10</t>
  </si>
  <si>
    <t>07.03.08</t>
  </si>
  <si>
    <t>07.07.07</t>
  </si>
  <si>
    <t>16.15.003</t>
  </si>
  <si>
    <t>07.06.10</t>
  </si>
  <si>
    <t>CEMEB VER. UBIRATAN JOSÉ CHALUPPE</t>
  </si>
  <si>
    <t>Parecer Técnico De Fundações, Contenções E Recomendações Gerais, Para Empreendimentos Com Área Construída De 2.001 A 5.000 M² (ESTRUTURA).</t>
  </si>
  <si>
    <t>09.12.02</t>
  </si>
  <si>
    <t>09.12.03</t>
  </si>
  <si>
    <t>09.12.04</t>
  </si>
  <si>
    <t>09.12.05</t>
  </si>
  <si>
    <t>09.12.06</t>
  </si>
  <si>
    <t>09.12.07</t>
  </si>
  <si>
    <t>09.12.08</t>
  </si>
  <si>
    <t>09.12.09</t>
  </si>
  <si>
    <t>09.12.10</t>
  </si>
  <si>
    <t>09.12.11</t>
  </si>
  <si>
    <t>09.12.12</t>
  </si>
  <si>
    <t>09.12.13</t>
  </si>
  <si>
    <t>09.12.14</t>
  </si>
  <si>
    <t>Alvenaria De Blocos De Concreto E=9Cm Classe C - (GUIA DE BALIZAMENTO)</t>
  </si>
  <si>
    <t>09.11.04</t>
  </si>
  <si>
    <t>08.60.005</t>
  </si>
  <si>
    <t>09.10.14</t>
  </si>
  <si>
    <t>09.10.15</t>
  </si>
  <si>
    <t>09.10.16</t>
  </si>
  <si>
    <t>08.11.25</t>
  </si>
  <si>
    <t>07.11.20</t>
  </si>
  <si>
    <t>06.11.28</t>
  </si>
  <si>
    <t>05.12.19</t>
  </si>
  <si>
    <t>04.12.18</t>
  </si>
  <si>
    <t>03.11.30</t>
  </si>
  <si>
    <t>02.11.24</t>
  </si>
  <si>
    <t>16.20.022</t>
  </si>
  <si>
    <t>09.13</t>
  </si>
  <si>
    <t>09.13.01</t>
  </si>
  <si>
    <t>09.13.02</t>
  </si>
  <si>
    <t>10.03.06</t>
  </si>
  <si>
    <t>10.03.07</t>
  </si>
  <si>
    <t>10.03.08</t>
  </si>
  <si>
    <t>CEMEB FLORIZA NUNES DE CARVALHO</t>
  </si>
  <si>
    <t>06.01.062</t>
  </si>
  <si>
    <t>16.01.058</t>
  </si>
  <si>
    <t>ETI PROFª IRANY TOLEDO</t>
  </si>
  <si>
    <t>05.05.062</t>
  </si>
  <si>
    <t>13.80.005</t>
  </si>
  <si>
    <t>16.05.046</t>
  </si>
  <si>
    <t xml:space="preserve">FDE-Julho/21 </t>
  </si>
  <si>
    <t>09.10.17</t>
  </si>
  <si>
    <t>09.05.06</t>
  </si>
  <si>
    <t>11.03.05</t>
  </si>
  <si>
    <t>11.03.06</t>
  </si>
  <si>
    <t>11.04.01</t>
  </si>
  <si>
    <t>11.04.02</t>
  </si>
  <si>
    <t>11.04.03</t>
  </si>
  <si>
    <t>11.04.04</t>
  </si>
  <si>
    <t>11.04.05</t>
  </si>
  <si>
    <t>11.04.06</t>
  </si>
  <si>
    <t>11.04.07</t>
  </si>
  <si>
    <t>11.04.08</t>
  </si>
  <si>
    <t>11.04.09</t>
  </si>
  <si>
    <t>11.05.01</t>
  </si>
  <si>
    <t>11.05.02</t>
  </si>
  <si>
    <t>11.05.03</t>
  </si>
  <si>
    <t>11.05.04</t>
  </si>
  <si>
    <t>11.05.05</t>
  </si>
  <si>
    <t>11.05.06</t>
  </si>
  <si>
    <t>11.06</t>
  </si>
  <si>
    <t>11.06.01</t>
  </si>
  <si>
    <t>11.06.02</t>
  </si>
  <si>
    <t>11.06.03</t>
  </si>
  <si>
    <t>11.06.04</t>
  </si>
  <si>
    <t>11.06.05</t>
  </si>
  <si>
    <t>11.07</t>
  </si>
  <si>
    <t>11.07.01</t>
  </si>
  <si>
    <t>11.07.02</t>
  </si>
  <si>
    <t>11.07.03</t>
  </si>
  <si>
    <t>11.07.04</t>
  </si>
  <si>
    <t>11.07.05</t>
  </si>
  <si>
    <t>11.07.06</t>
  </si>
  <si>
    <t>11.07.07</t>
  </si>
  <si>
    <t>11.07.08</t>
  </si>
  <si>
    <t>11.07.09</t>
  </si>
  <si>
    <t>11.07.10</t>
  </si>
  <si>
    <t>11.07.11</t>
  </si>
  <si>
    <t>11.07.12</t>
  </si>
  <si>
    <t>11.08</t>
  </si>
  <si>
    <t>11.08.01</t>
  </si>
  <si>
    <t>11.08.02</t>
  </si>
  <si>
    <t>11.08.03</t>
  </si>
  <si>
    <t>11.08.04</t>
  </si>
  <si>
    <t>11.08.05</t>
  </si>
  <si>
    <t>11.08.06</t>
  </si>
  <si>
    <t>11.08.07</t>
  </si>
  <si>
    <t>11.09</t>
  </si>
  <si>
    <t>11.09.01</t>
  </si>
  <si>
    <t>11.09.02</t>
  </si>
  <si>
    <t>11.09.03</t>
  </si>
  <si>
    <t>11.09.04</t>
  </si>
  <si>
    <t>11.09.05</t>
  </si>
  <si>
    <t>11.09.06</t>
  </si>
  <si>
    <t>11.09.07</t>
  </si>
  <si>
    <t>11.09.08</t>
  </si>
  <si>
    <t>11.09.09</t>
  </si>
  <si>
    <t>11.09.10</t>
  </si>
  <si>
    <t>11.09.11</t>
  </si>
  <si>
    <t>11.09.12</t>
  </si>
  <si>
    <t>11.09.13</t>
  </si>
  <si>
    <t>11.10</t>
  </si>
  <si>
    <t>11.10.01</t>
  </si>
  <si>
    <t>11.10.02</t>
  </si>
  <si>
    <t>11.10.03</t>
  </si>
  <si>
    <t>11.10.04</t>
  </si>
  <si>
    <t>11.10.05</t>
  </si>
  <si>
    <t>11.10.06</t>
  </si>
  <si>
    <t>11.10.07</t>
  </si>
  <si>
    <t>11.10.08</t>
  </si>
  <si>
    <t>11.10.09</t>
  </si>
  <si>
    <t>11.10.10</t>
  </si>
  <si>
    <t>11.10.11</t>
  </si>
  <si>
    <t>11.10.12</t>
  </si>
  <si>
    <t>11.10.13</t>
  </si>
  <si>
    <t>11.10.14</t>
  </si>
  <si>
    <t>11.10.15</t>
  </si>
  <si>
    <t>11.11</t>
  </si>
  <si>
    <t>11.11.01</t>
  </si>
  <si>
    <t>11.11.02</t>
  </si>
  <si>
    <t>11.11.03</t>
  </si>
  <si>
    <t>11.11.04</t>
  </si>
  <si>
    <t>11.11.05</t>
  </si>
  <si>
    <t>11.12</t>
  </si>
  <si>
    <t>11.12.01</t>
  </si>
  <si>
    <t>11.12.02</t>
  </si>
  <si>
    <t>11.12.03</t>
  </si>
  <si>
    <t>11.12.04</t>
  </si>
  <si>
    <t>11.12.05</t>
  </si>
  <si>
    <t>11.12.06</t>
  </si>
  <si>
    <t>11.12.07</t>
  </si>
  <si>
    <t>11.12.08</t>
  </si>
  <si>
    <t>11.12.09</t>
  </si>
  <si>
    <t>11.12.10</t>
  </si>
  <si>
    <t>11.12.11</t>
  </si>
  <si>
    <t>11.12.12</t>
  </si>
  <si>
    <t>11.12.13</t>
  </si>
  <si>
    <t>11.12.14</t>
  </si>
  <si>
    <t>11.12.15</t>
  </si>
  <si>
    <t>11.12.16</t>
  </si>
  <si>
    <t>11.12.17</t>
  </si>
  <si>
    <t>11.12.18</t>
  </si>
  <si>
    <t>11.12.19</t>
  </si>
  <si>
    <t>11.12.20</t>
  </si>
  <si>
    <t>11.13</t>
  </si>
  <si>
    <t>11.13.01</t>
  </si>
  <si>
    <t>11.13.02</t>
  </si>
  <si>
    <t>10.04</t>
  </si>
  <si>
    <t>10.04.01</t>
  </si>
  <si>
    <t>10.04.02</t>
  </si>
  <si>
    <t>10.04.03</t>
  </si>
  <si>
    <t>10.04.04</t>
  </si>
  <si>
    <t>10.05</t>
  </si>
  <si>
    <t>10.05.01</t>
  </si>
  <si>
    <t>10.05.02</t>
  </si>
  <si>
    <t>10.05.03</t>
  </si>
  <si>
    <t>10.05.04</t>
  </si>
  <si>
    <t>10.05.05</t>
  </si>
  <si>
    <t>10.05.06</t>
  </si>
  <si>
    <t>10.05.07</t>
  </si>
  <si>
    <t>10.05.08</t>
  </si>
  <si>
    <t>10.05.09</t>
  </si>
  <si>
    <t>10.05.10</t>
  </si>
  <si>
    <t>10.05.11</t>
  </si>
  <si>
    <t>10.05.12</t>
  </si>
  <si>
    <t>10.05.13</t>
  </si>
  <si>
    <t>10.05.14</t>
  </si>
  <si>
    <t>10.05.15</t>
  </si>
  <si>
    <t>10.05.16</t>
  </si>
  <si>
    <t>10.05.17</t>
  </si>
  <si>
    <t>10.06</t>
  </si>
  <si>
    <t>10.06.01</t>
  </si>
  <si>
    <t>10.06.02</t>
  </si>
  <si>
    <t>10.06.03</t>
  </si>
  <si>
    <t>10.06.04</t>
  </si>
  <si>
    <t>10.06.05</t>
  </si>
  <si>
    <t>10.06.06</t>
  </si>
  <si>
    <t>10.06.07</t>
  </si>
  <si>
    <t>10.07</t>
  </si>
  <si>
    <t>10.07.01</t>
  </si>
  <si>
    <t>10.07.02</t>
  </si>
  <si>
    <t>10.07.03</t>
  </si>
  <si>
    <t>10.07.04</t>
  </si>
  <si>
    <t>10.07.05</t>
  </si>
  <si>
    <t>10.07.06</t>
  </si>
  <si>
    <t>10.07.07</t>
  </si>
  <si>
    <t>10.07.08</t>
  </si>
  <si>
    <t>10.07.09</t>
  </si>
  <si>
    <t>10.08</t>
  </si>
  <si>
    <t>10.08.01</t>
  </si>
  <si>
    <t>10.08.02</t>
  </si>
  <si>
    <t>10.08.03</t>
  </si>
  <si>
    <t>10.08.04</t>
  </si>
  <si>
    <t>10.08.05</t>
  </si>
  <si>
    <t>10.08.06</t>
  </si>
  <si>
    <t>10.08.07</t>
  </si>
  <si>
    <t>10.08.08</t>
  </si>
  <si>
    <t>10.08.09</t>
  </si>
  <si>
    <t>10.08.10</t>
  </si>
  <si>
    <t>10.08.11</t>
  </si>
  <si>
    <t>10.09</t>
  </si>
  <si>
    <t>10.09.01</t>
  </si>
  <si>
    <t>10.09.02</t>
  </si>
  <si>
    <t>10.09.03</t>
  </si>
  <si>
    <t>10.09.04</t>
  </si>
  <si>
    <t>10.09.05</t>
  </si>
  <si>
    <t>10.09.06</t>
  </si>
  <si>
    <t>10.09.07</t>
  </si>
  <si>
    <t>10.09.08</t>
  </si>
  <si>
    <t>10.09.09</t>
  </si>
  <si>
    <t>10.09.10</t>
  </si>
  <si>
    <t>10.09.11</t>
  </si>
  <si>
    <t>10.09.12</t>
  </si>
  <si>
    <t>10.09.13</t>
  </si>
  <si>
    <t>10.09.14</t>
  </si>
  <si>
    <t>10.09.15</t>
  </si>
  <si>
    <t>10.09.16</t>
  </si>
  <si>
    <t>10.09.17</t>
  </si>
  <si>
    <t>10.09.18</t>
  </si>
  <si>
    <t>10.09.19</t>
  </si>
  <si>
    <t>10.09.20</t>
  </si>
  <si>
    <t>10.09.21</t>
  </si>
  <si>
    <t>10.09.22</t>
  </si>
  <si>
    <t>10.09.23</t>
  </si>
  <si>
    <t>10.05.18</t>
  </si>
  <si>
    <t>10.05.19</t>
  </si>
  <si>
    <t>FORRO E TELHADO</t>
  </si>
  <si>
    <t>10.10</t>
  </si>
  <si>
    <t>10.10.01</t>
  </si>
  <si>
    <t>10.10.02</t>
  </si>
  <si>
    <t>10.11</t>
  </si>
  <si>
    <t>10.11.01</t>
  </si>
  <si>
    <t>10.09.24</t>
  </si>
  <si>
    <t>10.09.25</t>
  </si>
  <si>
    <t>10.09.26</t>
  </si>
  <si>
    <t>10.09.27</t>
  </si>
  <si>
    <t>10.06.08</t>
  </si>
  <si>
    <t>10.06.09</t>
  </si>
  <si>
    <t>10.11.02</t>
  </si>
  <si>
    <t>10.11.03</t>
  </si>
  <si>
    <t>10.11.04</t>
  </si>
  <si>
    <t>10.11.05</t>
  </si>
  <si>
    <t>10.11.06</t>
  </si>
  <si>
    <t>10.11.07</t>
  </si>
  <si>
    <t>10.11.08</t>
  </si>
  <si>
    <t>10.11.09</t>
  </si>
  <si>
    <t>10.11.10</t>
  </si>
  <si>
    <t>10.11.11</t>
  </si>
  <si>
    <t>10.11.12</t>
  </si>
  <si>
    <t>10.11.13</t>
  </si>
  <si>
    <t>10.11.14</t>
  </si>
  <si>
    <t>10.11.15</t>
  </si>
  <si>
    <t>10.11.16</t>
  </si>
  <si>
    <t>11.10.16</t>
  </si>
  <si>
    <t>09.12.15</t>
  </si>
  <si>
    <t>09.12.16</t>
  </si>
  <si>
    <t>10.12</t>
  </si>
  <si>
    <t>10.12.01</t>
  </si>
  <si>
    <t>10.12.02</t>
  </si>
  <si>
    <t>10.12.03</t>
  </si>
  <si>
    <t>10.12.04</t>
  </si>
  <si>
    <t>10.12.05</t>
  </si>
  <si>
    <t>10.12.06</t>
  </si>
  <si>
    <t>10.12.07</t>
  </si>
  <si>
    <t>10.12.08</t>
  </si>
  <si>
    <t>10.12.09</t>
  </si>
  <si>
    <t>10.12.10</t>
  </si>
  <si>
    <t>10.12.11</t>
  </si>
  <si>
    <t>10.12.12</t>
  </si>
  <si>
    <t>10.12.13</t>
  </si>
  <si>
    <t>10.12.14</t>
  </si>
  <si>
    <t>10.12.15</t>
  </si>
  <si>
    <t>10.12.16</t>
  </si>
  <si>
    <t>10.12.17</t>
  </si>
  <si>
    <t>10.12.18</t>
  </si>
  <si>
    <t>10.12.19</t>
  </si>
  <si>
    <t>10.12.20</t>
  </si>
  <si>
    <t>10.12.21</t>
  </si>
  <si>
    <t>10.12.22</t>
  </si>
  <si>
    <t>10.12.23</t>
  </si>
  <si>
    <t>10.13</t>
  </si>
  <si>
    <t>10.13.01</t>
  </si>
  <si>
    <t>10.13.02</t>
  </si>
  <si>
    <t>10.13.03</t>
  </si>
  <si>
    <t>10.13.04</t>
  </si>
  <si>
    <t>10.14</t>
  </si>
  <si>
    <t>10.14.01</t>
  </si>
  <si>
    <t>10.14.02</t>
  </si>
  <si>
    <t>10.14.03</t>
  </si>
  <si>
    <t>10.14.04</t>
  </si>
  <si>
    <t>10.14.05</t>
  </si>
  <si>
    <t>10.14.06</t>
  </si>
  <si>
    <t>10.14.07</t>
  </si>
  <si>
    <t>10.14.08</t>
  </si>
  <si>
    <t>10.14.09</t>
  </si>
  <si>
    <t>10.14.10</t>
  </si>
  <si>
    <t>10.14.11</t>
  </si>
  <si>
    <t>10.14.12</t>
  </si>
  <si>
    <t>10.14.13</t>
  </si>
  <si>
    <t>10.14.14</t>
  </si>
  <si>
    <t>10.14.15</t>
  </si>
  <si>
    <t>10.14.16</t>
  </si>
  <si>
    <t>10.14.17</t>
  </si>
  <si>
    <t>10.14.18</t>
  </si>
  <si>
    <t>10.14.19</t>
  </si>
  <si>
    <t>10.14.20</t>
  </si>
  <si>
    <t>10.15</t>
  </si>
  <si>
    <t>10.15.01</t>
  </si>
  <si>
    <t>10.15.02</t>
  </si>
  <si>
    <t>11.07.13</t>
  </si>
  <si>
    <t>Sinalização Horizontal Em Laminado Elastoplástico Retrorefletivo E Antiderrapante, Para Faixas - (Degraus isolados)</t>
  </si>
  <si>
    <t>Sinapi-Agos/21</t>
  </si>
  <si>
    <t>CDHU-183</t>
  </si>
  <si>
    <t>Espelho Comum De 3 Mm Com Moldura Em Alumínio</t>
  </si>
  <si>
    <t>m2</t>
  </si>
  <si>
    <t>Tinta Acrílica Em Massa, Inclusive Preparo</t>
  </si>
  <si>
    <t xml:space="preserve">Tinta Acrílica Em Massa, Inclusive Preparo </t>
  </si>
  <si>
    <t>CPOS 183 / FDE (Julho/21) / SINAPI (Agos/21) / SIURB Edif (Jan/21)</t>
  </si>
  <si>
    <t>Plataforma inclinada - escada retilínea (10 degraus)</t>
  </si>
  <si>
    <t>Plataforma inclinada - escada retilínea (14 degraus)</t>
  </si>
  <si>
    <t>Engenheiro Civil De Obra Pleno Com Encargos Complementares</t>
  </si>
  <si>
    <t>mes</t>
  </si>
  <si>
    <t>Arquiteto De Obra Pleno Com Encargos Complementares</t>
  </si>
  <si>
    <t>Engenheiro Eletricista Com Encargos Complementares</t>
  </si>
  <si>
    <t>Encarregado Geral De Obras Com Encargos Complementares</t>
  </si>
  <si>
    <t>Projeto Executivo De Estrutura Em Formato A1</t>
  </si>
  <si>
    <t>Projeto Executivo De Instalações Hidráulicas Em Formato A1</t>
  </si>
  <si>
    <t>Projeto Executivo De Instalações Elétricas Em Formato A1</t>
  </si>
  <si>
    <t>Placa De Identificação Para Obra</t>
  </si>
  <si>
    <t>Caçamba De 4M3 Para Retirada De Entulho</t>
  </si>
  <si>
    <t>Tapume H=225Cm Apoiado No Terreno E Pintura Latex Face Externa Com Logotipo</t>
  </si>
  <si>
    <t xml:space="preserve">Locação Mensal Container De 6M C/1 V.Sanit. 1 Lavabo E 1 Ponto P/Chuveiro,Inclusive Suporte Ar Cond. </t>
  </si>
  <si>
    <t xml:space="preserve">Locação Mensal De Container 6,00M Com Janelas De Ventilação. </t>
  </si>
  <si>
    <t>Demolição De Concreto Simples (Manual)</t>
  </si>
  <si>
    <t>m3</t>
  </si>
  <si>
    <t>Retirada Manual De Guia Pré-Moldada, Inclusive Limpeza, Carregamento, Transporte Até 1 Quilômetro E Descarregamento</t>
  </si>
  <si>
    <t>Demolição De Alvenarias Em Geral E Elementos Vazados,Incl Revestimentos</t>
  </si>
  <si>
    <t>Argamassa De Regularização E/Ou Proteção</t>
  </si>
  <si>
    <t>Demolição Manual De Painéis Divisórias, Inclusive Montantes Metálicos</t>
  </si>
  <si>
    <t>Retirada De Piso De Cerâmica Ou Ladrilhos Hidráulicos</t>
  </si>
  <si>
    <t>Demolição Manual De Revestimento Cerâmico, Incluindo A Base</t>
  </si>
  <si>
    <t>Retirada De Mármore Pedras Ou Granitos Incl Demolicão Argamassa Assentamento</t>
  </si>
  <si>
    <t>Apiloamento Para Simples Regularizacao</t>
  </si>
  <si>
    <t>Piso De Concreto Fck=25Mpa E=5Cm</t>
  </si>
  <si>
    <t>Tela Q-138 E Espaçador Treliçado P/Piso De Concreto</t>
  </si>
  <si>
    <t>Lastro De Pedra Britada - 5Cm</t>
  </si>
  <si>
    <t>Ga-03 Guia E Sarjeta Tipo Pmsp</t>
  </si>
  <si>
    <t>Faixa Elevada Para Travessia De Pedestres</t>
  </si>
  <si>
    <t>Tubo De Aço Carbono Preto Sem Costura Schedule 40, Dn= 2 1/2´ - Inclusive Conexões</t>
  </si>
  <si>
    <t>Bate-Roda Em Concreto Pré-Moldado</t>
  </si>
  <si>
    <t>Limpeza De Superfície Com Hidrojateamento</t>
  </si>
  <si>
    <t>Preparacao Do Substrato Por Apicoamento Manual Da Superficie</t>
  </si>
  <si>
    <t>Contrapiso Em Argamassa Traço 1:4 (Cimento E Areia), Preparo Mecânico Com Betoneira 400 L, Aplicado Em Áreas Secas Sobre Laje, Aderido, Acabamento Não Reforçado, Espessura 2Cm. Af_07/2021</t>
  </si>
  <si>
    <t>Argamassa De Regularizacao Cim/Areia 1:3 C/ Imperm. Esp=2,50Cm</t>
  </si>
  <si>
    <t>Ceramica Esmalt.Antider. Absorção De Agua 3% A 8% Pei 4/5 Coef.Atrito Minimo 0,4 Uso Exclusivo Padrao Creche</t>
  </si>
  <si>
    <t>Rodape Ceramica Antiderrapante Altura 7Cm (Monoqueima) Uso Exclusivo Padrao Creche</t>
  </si>
  <si>
    <t>So-14 Soleira Rampada Desnivel Ate 2Cm (Cimentado / Alvenaria 15,5Cm)</t>
  </si>
  <si>
    <t>So-22 Soleira De Granito Em Nivel 1 Peça (L= 14 A 17Cm)</t>
  </si>
  <si>
    <t>Alvenaria Auto Portante Bloco De Concreto Estrutural De 14X19X39 Cm Classe A</t>
  </si>
  <si>
    <t>Verga / Cinta Em Bloco De Concreto Canaleta 14X19X39 Cm</t>
  </si>
  <si>
    <t>Fixação (Encunhamento) De Alvenaria De Vedação Com Argamassa Aplicada Com Colher. Af_03/2016</t>
  </si>
  <si>
    <t>Forma Plana Em Compensado Para Estrutura Aparente</t>
  </si>
  <si>
    <t>Aco Ca 50 (A Ou B) Fyk= 500 M Pa</t>
  </si>
  <si>
    <t>Concreto Dosado E Lancado Fck=25 Mpa</t>
  </si>
  <si>
    <t>Dv-01 Divisoria De Granilite - Lateral Aberta</t>
  </si>
  <si>
    <t>Dv-02 Divisoria De Granilite - Lateral Fechada</t>
  </si>
  <si>
    <t>Dv-03 Divisoria De Granilite - Frontal</t>
  </si>
  <si>
    <t>Dv-04 Divisória De Granilite - Anteparo</t>
  </si>
  <si>
    <t>Emboco</t>
  </si>
  <si>
    <t>Revestimento Com Azulejos  Retificados Lisos Branco Brilhante</t>
  </si>
  <si>
    <t>Aplicacao Pintura Imperm Primer Duas Demaos Verniz Acrilico Base Agua</t>
  </si>
  <si>
    <t>Perfil Sextavado Em Aluminio Para Azulejo</t>
  </si>
  <si>
    <t>Placa De Identificação Para Estacionamento, Com Desenho Universal De Acessibilidade, Tipo Pedestal</t>
  </si>
  <si>
    <t>Sinalização Com Pictograma Para Vaga De Estacionamento, Com Faixas Demarcatórias</t>
  </si>
  <si>
    <t>Sinalizador Audiovisual De Advertência</t>
  </si>
  <si>
    <t>Si-04 Placa De Sinalização De Ambiente 700X200Mm (Porta)</t>
  </si>
  <si>
    <t>Si-07 Placa De Sinalização De Ambiente 500X60Mm (Parede Interna) / Braille</t>
  </si>
  <si>
    <t>Placa De Sinalização Em Pvc Fotoluminescente (240X120Mm), Com Indicação De Rota De Evacuação E Saída De Emergência</t>
  </si>
  <si>
    <t>Sinalização Com Pictograma Autoadesivo Em Policarbonato Para Piso 80 Cm X 120 Cm - Área De Resgate</t>
  </si>
  <si>
    <t xml:space="preserve"> </t>
  </si>
  <si>
    <t>Retirada De Esquadrias Metálicas</t>
  </si>
  <si>
    <t>Recolocação De Esquadrias Metálicas</t>
  </si>
  <si>
    <t>Retirada De Folhas De Portas Ou Janelas</t>
  </si>
  <si>
    <t>Retirada De Batentes De Esquadrias De Madeira</t>
  </si>
  <si>
    <t>Recolocação De Folhas De Porta Ou Janela</t>
  </si>
  <si>
    <t>Recolocação De Portão De Ferro Perfilado Tipo Parque (Gp5/Gpm-1)</t>
  </si>
  <si>
    <t>Recolocação De Dobradicas</t>
  </si>
  <si>
    <t>Pm-05 Porta De Madeira Sarrafeada P/ Pint. Bat. Madeira L=92Cm</t>
  </si>
  <si>
    <t>Pm-74 Porta Sarrafeado Maciço P/Boxes L=62Cm-Completa</t>
  </si>
  <si>
    <t>Pf-16 Porta Em Chapa De Ferro (L=92 Cm)</t>
  </si>
  <si>
    <t>Pf-17 Porta Em Chapa De Ferro L=102Cm</t>
  </si>
  <si>
    <t>Ef-01 Esquadria De Ferro 90X60Cm</t>
  </si>
  <si>
    <t>Ef-04 Esquadria De Ferro 180X60Cm</t>
  </si>
  <si>
    <t>Ef-06 Esquadria De Ferro 180X150Cm</t>
  </si>
  <si>
    <t>Vidro Impresso Incolor (E=4Mm)</t>
  </si>
  <si>
    <t>Portão Basculante Em Gradil Eletrofundido</t>
  </si>
  <si>
    <t>Gr-02 Grade De Protecao / Guiche (122X105 Cm) Ferro Chato 1/2" X 1/8"</t>
  </si>
  <si>
    <t>Tp-03 Tela De Proteção Arame Galvanizado Ondulado  - Requadro De Ferro</t>
  </si>
  <si>
    <t>Tp-12 Tela De Protecao Removivel</t>
  </si>
  <si>
    <t>Esmalte Com Massa Niveladora Em Esquadrias De Madeira</t>
  </si>
  <si>
    <t>Esmalte À Base Água Em Superfície Metálica, Inclusive Preparo</t>
  </si>
  <si>
    <t>Tela Arame Galvanizado Mosquiteira Contra Insetos</t>
  </si>
  <si>
    <t>Cobertura Plana Em Chapa De Policarbonato Alveolar De 10 Mm</t>
  </si>
  <si>
    <t xml:space="preserve">Fornecimento E Montagem De Estrutura Metalica Com Aço Resistente A Corrosao (Astm A709/A588) 
 </t>
  </si>
  <si>
    <t>Fundo Anti-Oxidante Em Estruturas</t>
  </si>
  <si>
    <t>Esmalte Em Estrutura Metalica</t>
  </si>
  <si>
    <t>Sistema De Alarme Pne Com Indicador Audiovisual, Sistema Sem Fio (Wireless), Para Pessoas Com Mobilidade Reduzida Ou Cadeirante</t>
  </si>
  <si>
    <t>Interruptor De 1 Tecla Simples Caixa 4"X2"-Eletr Pvc Rígido</t>
  </si>
  <si>
    <t>Tomada 2P+T Padrao Nbr 14136,  Corrente 20A-250V-Eletr.Aço Galv.A Quente</t>
  </si>
  <si>
    <t>Cabo De Cobre Flexível Isolado, 4 Mm², Anti-Chama 450/750 V, Para Circuitos Terminais - Fornecimento E Instalação. Af_12/2015</t>
  </si>
  <si>
    <t>Tomada De Rede Rj45 - Fornecimento E Instalação. Af_11/2019</t>
  </si>
  <si>
    <t>Cabo Para Rede U/Utp 23 Awg Com 4 Pares - Categoria 6A</t>
  </si>
  <si>
    <t>Tomada Para Telefone Rj11 - Fornecimento E Instalação. Af_11/2019</t>
  </si>
  <si>
    <t>Fio Telefônico Externo Tipo Fe-160</t>
  </si>
  <si>
    <t>Luminária Blindada Tipo Arandela De 45º E 90º, Para Lâmpada Led</t>
  </si>
  <si>
    <t>Eletrod Aco Galv Quente (Nbr 5624) 20 Mm (3/4") - Incl Conexoes</t>
  </si>
  <si>
    <t>Retirada De Aparelhos Sanitários Incluindo Acessórios</t>
  </si>
  <si>
    <t>Retirada De Sifão Ou Metais Sanitários Diversos</t>
  </si>
  <si>
    <t>Retirada De Registros E Válvulas De Descarga</t>
  </si>
  <si>
    <t>Tanque De Louca Branca,Grande C/Coluna</t>
  </si>
  <si>
    <t>Lavatorio De Louca Branca Sem Coluna C/ Torneira De Fecham Automatico</t>
  </si>
  <si>
    <t>Lt-06 Lavatório Coletivo Com Torneira Antivandalismo</t>
  </si>
  <si>
    <t>Ft-02 Filtro Para Agua Potavel</t>
  </si>
  <si>
    <t>Torneira Volante Tipo Alavanca</t>
  </si>
  <si>
    <t>Bacia Sifonada De Louca Branca (Vdr 6L) C/ Assento</t>
  </si>
  <si>
    <t>Valvula De Descarga C/ Reg Incorp Dn=40Mm(1 1/2) Acab Antivandalismo</t>
  </si>
  <si>
    <t>Mictorio De Louca Sifonado/Auto Aspirante Branco</t>
  </si>
  <si>
    <t>Valvula De Descarga De Fechamento Automatico Para Mictorio</t>
  </si>
  <si>
    <t>Caixa Sifonada De Pvc Dn 150X150X50Mm C/Grelha Metalica</t>
  </si>
  <si>
    <t>Ralo Seco De F.Fundido Dn 100 Mm C/Grelha Pvc Cromado</t>
  </si>
  <si>
    <t>Tc-06 Tampa Em Grelha De Ferro Galvanizado P/ Canaleta (20Cm)</t>
  </si>
  <si>
    <t>Tc-08 Tampa Em Grelha De Ferro Galvanizado P/ Canaleta (35Cm)</t>
  </si>
  <si>
    <t>Tubo De Pvc Rígido Soldável Marrom, Dn= 110 Mm, (4´), Inclusive Conexões</t>
  </si>
  <si>
    <t>Tubo De Pvc Rígido Soldável Marrom, Dn= 60 Mm, (2´), Inclusive Conexões</t>
  </si>
  <si>
    <t>Tubo De Pvc Rígido Soldável Marrom, Dn= 40 Mm, (1 1/4´), Inclusive Conexões</t>
  </si>
  <si>
    <t>Tubo De Pvc Rígido Soldável Marrom, Dn= 25 Mm, (3/4´), Inclusive Conexões</t>
  </si>
  <si>
    <t>Cc-06 Cuba Inox 460X300X170Mm - Misturador De Parede</t>
  </si>
  <si>
    <t>Bs-05 Bancada Para Cozinha - Granito Polido 20Mm</t>
  </si>
  <si>
    <t>Cc-01 Cuba Inox (60X50X30Cm) Inclusive Válvula Americana-Granito</t>
  </si>
  <si>
    <t>Cc-04 Cuba Dupla Inox (102X40X25Cm) Inclusive Válvula Americana-Granito</t>
  </si>
  <si>
    <t>Prateleira Em Granito Com Espessura De 2 Cm</t>
  </si>
  <si>
    <t>Pr-03 Prateleira De Granilite - L=30Cm</t>
  </si>
  <si>
    <t>Pr-09 Prateleira Em Granilite - L=55Cm</t>
  </si>
  <si>
    <t>Pe-02 Peitoril</t>
  </si>
  <si>
    <t>Saboneteira Tipo Dispenser, Para Refil De 800 Ml</t>
  </si>
  <si>
    <t>Dispenser Papel Higiênico Em Abs Para Rolão 300 / 600 M, Com Visor</t>
  </si>
  <si>
    <t>Dispenser Toalheiro Em Abs, Para Folhas</t>
  </si>
  <si>
    <t>Ep-01 Espelho</t>
  </si>
  <si>
    <t>Cabide Cromado Para Banheiro</t>
  </si>
  <si>
    <t>Barra De Apoio Lateral Para Lavatório, Para Pessoas Com Mobilidade Reduzida, Em Tubo De Aço Inoxidável De 1.1/4", Comprimento 25 A 30 Cm</t>
  </si>
  <si>
    <t>Barra De Apoio Reta, Para Pessoas Com Mobilidade Reduzida, Em Tubo De Aço Inoxidável De 1 1/2´ X 800 Mm</t>
  </si>
  <si>
    <t>Barra De Apoio Reta, Para Pessoas Com Mobilidade Reduzida, Em Tubo De Aço Inoxidável De 1 1/4´ X 400 Mm</t>
  </si>
  <si>
    <t>Revestimento Em Chapa De Aço Inoxidável Para Proteção De Portas, Altura De 40 Cm</t>
  </si>
  <si>
    <t>Borracha Colada - Piso Tatil De Alerta</t>
  </si>
  <si>
    <t>Borracha Colada - Piso Tatil Direcional</t>
  </si>
  <si>
    <t>Retirada De Purificador/Bebedouro</t>
  </si>
  <si>
    <t>Retirada De Torneira Ou Chuveiro</t>
  </si>
  <si>
    <t>Lt-04 Lavatorio /Bebedouro Coletivo Com Torneira Antivandalismo</t>
  </si>
  <si>
    <t>Coifa Em Aço Inoxidável Com Filtro E Exaustor Axial - Área Até 3,00 M²</t>
  </si>
  <si>
    <t>Demolicao De Telha Fibro Cimento Trapezoidal</t>
  </si>
  <si>
    <t>Telha De Poliester Perfil Da Canalete 90 Cm E=1,20Mm</t>
  </si>
  <si>
    <t>Demolição De Quadro Negro Tipo Greemboard Incluindo Entarugamento</t>
  </si>
  <si>
    <t>Lousa Quadriculada L=4.61M Mod. Lg-01</t>
  </si>
  <si>
    <t>Retirada De Brinquedos</t>
  </si>
  <si>
    <t>Isolamento Com Lona Preta</t>
  </si>
  <si>
    <t>Limpeza Da Obra</t>
  </si>
  <si>
    <t>Demolição Manual De Concreto Armado</t>
  </si>
  <si>
    <t>Forma De Madeira Macica</t>
  </si>
  <si>
    <t>Concreto Dosado, Bombeado E Lancado Fck=30Mpa</t>
  </si>
  <si>
    <t>Imperm Resp Alv Embas Com Argam Cim-Areia 1:3 Contendo Hidrofugo</t>
  </si>
  <si>
    <t>Piso De Concreto Desempenado C/ Requadro 1.80Cm E=6Cm</t>
  </si>
  <si>
    <t>So-24 - Soleira De Granito Rampada Desnivel Ate 2Cm 2 Peças (L=14 A 17Cm)</t>
  </si>
  <si>
    <t>So-25 Soleira De Granito Rampada Desnivel Ate 2Cm 2 Peças (L=19 A 22Cm)</t>
  </si>
  <si>
    <t>Alvenaria Auto Portante Bloco De Concreto Estrutural De 19X19X39 Cm Classe A</t>
  </si>
  <si>
    <t>Verga / Cinta Em Bloco De Concreto Canaleta 19X19X39 Cm</t>
  </si>
  <si>
    <t>Si-08 Placa De Sinalização De Corrimão 30X30Mm (Metálica/Braille)</t>
  </si>
  <si>
    <t>Placa De Sinalização Tátil Em Poliestireno Com Alto Relevo Em Braile, Para Identificação De Pavimentos</t>
  </si>
  <si>
    <t>Sinalização Visual De Degraus-Pintura Esmalte Epoxi</t>
  </si>
  <si>
    <t>Pm-04 Porta De Madeira Sarrafeada P/ Pint. Bat. Madeira L=82Cm</t>
  </si>
  <si>
    <t>Pm-76 Porta Sarrafeada Macica Sanit. Acessivel Bat. Mad.</t>
  </si>
  <si>
    <t>Portão Em Chapa De Aço</t>
  </si>
  <si>
    <t>Retirada De Tela</t>
  </si>
  <si>
    <t>Ae-24 Abrigo E Entrada De Energia (Caixa M, T E E) Com Leitura Voltada Para Calçada  Aes Eletropaulo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</si>
  <si>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</si>
  <si>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</si>
  <si>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16 Mm², Anti-Chama 450/750 V, Para Circuitos Terminais - Fornecimento E Instalação. Af_12/2015</t>
  </si>
  <si>
    <t>Br-03  Conjunto Lavatorio E Bacia Acessiveis</t>
  </si>
  <si>
    <t>Br-01 Bacia P/ Sanitario Acessivel</t>
  </si>
  <si>
    <t>Bn-02 Banho Infantil</t>
  </si>
  <si>
    <t>Br-05 Trocador Acessível</t>
  </si>
  <si>
    <t>Hx.01 - Lavatório E Bebedouro De Chapa Aço Inox Chapa 18 - Exclusive Torneira</t>
  </si>
  <si>
    <t>Recolocação De Mármore, Pedras E Granitos</t>
  </si>
  <si>
    <t>Tampo/Bancada Em Mármore Nacional Espessura De 3 Cm</t>
  </si>
  <si>
    <t>Barra De Apoio Em Ângulo De 90°, Para Pessoas Com Mobilidade Reduzida, Em Tubo De Aço Inoxidável De 1 1/2´ X 800 X 800 Mm</t>
  </si>
  <si>
    <t>Retirada De Batente, Corrimão Ou Peças Lineares Metálicas, Chumbados</t>
  </si>
  <si>
    <t>Co-37 Corrimão Simples Aço Galvanizado Com Pintura Esmalte</t>
  </si>
  <si>
    <t>Co-34 Corrimão Duplo Aço Galvanizado Com Pintura Esmalte.</t>
  </si>
  <si>
    <t>Co-36 Corrimão Duplo Intermediário Aço Galvanizado Com Pintura Esmalte</t>
  </si>
  <si>
    <t>Borracha Assentada C/ Argamassa  - Piso Tatil De Alerta</t>
  </si>
  <si>
    <t>Borracha Assentada C/ Argamassa - Piso Tatil Direcional</t>
  </si>
  <si>
    <t>Calha Ou Agua Furtada Em Chapa Galv. N 24 - Corte 0,33M</t>
  </si>
  <si>
    <t>Elevador 2 Paradas Maq Conjugada Porta Unilateral (Acessib)</t>
  </si>
  <si>
    <t>Demolição De Lajes, De Forma Mecanizada Com Martelete, Sem Reaproveitamento. Af_12/2017</t>
  </si>
  <si>
    <t>Escavacao Manual - Profundidade Ate 1.80 M</t>
  </si>
  <si>
    <t>Reaterro Interno Apiloado</t>
  </si>
  <si>
    <t>Formas De Madeira Macica</t>
  </si>
  <si>
    <t>Armadura Ca 50 Para Parede Auto-Portante</t>
  </si>
  <si>
    <t>Piso De Concreto Liso-Fundacao Direta Fck-25 Mpa</t>
  </si>
  <si>
    <t>Impermeabilizacao Por Cristalizacao - Sub Solos</t>
  </si>
  <si>
    <t>Alvenaria De Bloco De Concreto 14X19X39 Cm Classe C</t>
  </si>
  <si>
    <t>Em-05 Escada Marinheiro (Galvanizada)</t>
  </si>
  <si>
    <t>Tinta Latex Standard</t>
  </si>
  <si>
    <t xml:space="preserve">Grama Esmeralda Em Placas 
 </t>
  </si>
  <si>
    <t>Bc-25 Banco De Concreto Pre-Fabricado (L=216Cm)</t>
  </si>
  <si>
    <t>Exaustor Dn 150Mm  Vazao 280 M3Hora Com Veneziana Autofechante Inclusive Duto Exaustao Uso Exclusivo Padrao
Creche</t>
  </si>
  <si>
    <t>Corte Com Retirada Por Caminhao Nos Primeiros 100 M</t>
  </si>
  <si>
    <t>Transporte Por Caminhao                                                 M3X</t>
  </si>
  <si>
    <t>Taxa De Destinação De Resíduo Sólido Em Aterro, Tipo Solo/Terra</t>
  </si>
  <si>
    <t>Demolição De Tubulacões Em Geral Incluindo Conexões, Caixas E Ralos</t>
  </si>
  <si>
    <t>Revestimento Em Grama Sintética, Com Espessura De 20 A 32 Mm</t>
  </si>
  <si>
    <t>Tc-05 Tampa De Concreto P/ Canaleta Ap (35Cm)</t>
  </si>
  <si>
    <t>So-17 Soleira Rampada Desnivel Ate 2Cm (Granilite / Alvenaria 22Cm)</t>
  </si>
  <si>
    <t>Retirada De Painéis Divisórias Com Montantes Metálicas</t>
  </si>
  <si>
    <t>Recolocação De Painéis Divisórios Com Montantes Metálicas</t>
  </si>
  <si>
    <t>Dv-06 Divisoria De Granilite Sanitario Infantil H=1,20M</t>
  </si>
  <si>
    <t>Pm-71 Porta De Madeira Sarrafeada P/ Pint. Bat. Met. L=82Cm</t>
  </si>
  <si>
    <t>Pm-83 Porta De Correr Acessivel Sarrafeada Maciça G1-C1 P/Pintura L=101Cm</t>
  </si>
  <si>
    <t>Pt-42 Portao Em Chapa De Aco (180X235Cm)</t>
  </si>
  <si>
    <t>Bn-01 Banho Bercário</t>
  </si>
  <si>
    <t>Bs-08 Bancada Para Fraldário</t>
  </si>
  <si>
    <t>Recolocação De Torneiras</t>
  </si>
  <si>
    <t>Centro De Atividades Em Madeira Rústica</t>
  </si>
  <si>
    <t>Balanço Duplo Em Madeira Rústica</t>
  </si>
  <si>
    <t>Gangorra Dupla Em Madeira Rústica</t>
  </si>
  <si>
    <t>Gira-Gira Em Ferro Com Assento De Madeira (8 Lugares)</t>
  </si>
  <si>
    <t>Al-01 Abrigo Para Lixo</t>
  </si>
  <si>
    <t>Desenvolvimento De Projeto Técnico De Prevenção E Combate A Incêndio E Aprovação Junto Ao Corpo De Bombeiros Para Edificações De 2001 M2 À 5000 M2</t>
  </si>
  <si>
    <t>Corte E Aterro Dentro Da Obra Com Transporte Interno</t>
  </si>
  <si>
    <t>Aterro Com Transporte Por Caminhao Nos Primeiros 100 M</t>
  </si>
  <si>
    <t>Apicoamento Manual De Piso, Parede Ou Teto</t>
  </si>
  <si>
    <t>Lastro De Brita Graduada Compactação Mecânica E=8Cm</t>
  </si>
  <si>
    <t>Lastro De Concreto</t>
  </si>
  <si>
    <t>Ca-22 Canaleta De Aguas Pluviais Em Concreto (30Cm)</t>
  </si>
  <si>
    <t>Mangueira Plastica Flexivel Para Junta De Dilatacao</t>
  </si>
  <si>
    <t>Selante De Poliuretano P/Juntas Movimentacao/Dessolidarizacao Quadro</t>
  </si>
  <si>
    <t>Muro De Arrimo H=1,40M, Com Drenagem</t>
  </si>
  <si>
    <t>Divisoria De  Placa De Gesso Acartonado Standard 15Mm Espessura 100/70  Com Lã Mineral. Fornecida E Instalada</t>
  </si>
  <si>
    <t>Ef-05 Esquadria De Ferro 180X120Cm</t>
  </si>
  <si>
    <t>Escavação Manual Em Solo Brejoso Em Campo Aberto</t>
  </si>
  <si>
    <t>Laudo Com Teste De Estanqueidade Em Instal.De  Redes De Distrib.De Gás Combust.Nbr 15526/07</t>
  </si>
  <si>
    <t>Montagem E Desmontagem De Cimbramento Tubular Metálico</t>
  </si>
  <si>
    <t>Protecao Anticorrosiva Para Ramais Sob A Terra</t>
  </si>
  <si>
    <t>Vg-01 Valvula E Regulador De Pressao De Gas</t>
  </si>
  <si>
    <t>Co-35 Corrimão Duplo Com Montante Vertical Aço Galvanizado Com Pintura Esmalte</t>
  </si>
  <si>
    <t>Co-41 Guarda-Corpo Com Chapa Perfurada H=110Cm  Aço Galvanizado Com Pintura Esmalte</t>
  </si>
  <si>
    <t>Retirada De Telhas Ond De Fibro-Cim/Plast Ou Alum/Plana Pre Fab - S/Reaprov</t>
  </si>
  <si>
    <t>Telha Galvalume / Aco Galv Sanduiche  E=50Mm (Pur) / (Pir)  Trapez H=40Mm Nas Duas Faces  E= 0,50Mm Com Pint Faces Aparentes.</t>
  </si>
  <si>
    <t>Remoçao De Raizes (Destoca) Remanescente De Tronco De Arvore 60Cm&lt;Diam&lt;100Cm.</t>
  </si>
  <si>
    <t>Limpeza De Telhado Inclusive Remoção Do Material Recolhido</t>
  </si>
  <si>
    <t>Montagem E Desmontagem De Andaime Torre Metálica Com Altura Até 10 M</t>
  </si>
  <si>
    <t>Andaime Torre Metálico (1,5 X 1,5 M) Com Piso Metálico</t>
  </si>
  <si>
    <t>So-23 Soleira De Granito Em Nivel 1 Peça (L=19 A 22Cm)</t>
  </si>
  <si>
    <t>Caixilhos De Aluminio -Basculantes</t>
  </si>
  <si>
    <t>Ea-16 Janela De Aluminio (0,90X0,90M)</t>
  </si>
  <si>
    <t>Porta/Portão De Correr Em Chapa Cega Dupla, Sob Medida</t>
  </si>
  <si>
    <t>Gs-03 Guiche De Secretaria/Janela De 2 Folhas</t>
  </si>
  <si>
    <t>Co-45 Guarda-Corpo Tubular Com Gradil De Fechamento H=110Cm  Aço Galvanizado Com Pintura Esmalte</t>
  </si>
  <si>
    <t>Telha Galvalume / Aco Galv Sanduiche  E=30Mm (Pur) / (Pir)  Trapez H=40Mm Nas Duas Faces  E= 0,50Mm Com Pint Faces Aparentes.</t>
  </si>
  <si>
    <t>Rufo Em Chapa Galvanizada N 26 - Corte 1,00 M</t>
  </si>
  <si>
    <t>Calha Ou Agua Furtada Em Chapa Galv. N 24 - Corte 0,50M</t>
  </si>
  <si>
    <t>Face Externa De Calhas/Condutores Com Tinta Sintetica (Esmalte)</t>
  </si>
  <si>
    <t>Face Interna De Calhas Com Tinta Betuminosa</t>
  </si>
  <si>
    <t>Forro Em Lâmina De Pvc 200Mm E = 7 Ou 8Mm</t>
  </si>
  <si>
    <t>Mb-03 Mastro Para Bandeiras</t>
  </si>
  <si>
    <t>Dv-07 Divisória De Granilite</t>
  </si>
  <si>
    <t>Si-17 Sinalização De Ambiente 200X200Mm Parede Externa</t>
  </si>
  <si>
    <t>Ea-15 Janela De Aluminio - 1,80 X 0,60 M</t>
  </si>
  <si>
    <t>Caixilho Em Alumínio De Correr, Sob Medida</t>
  </si>
  <si>
    <t>Caixilhos De Aluminio -Fixo</t>
  </si>
  <si>
    <t>Veneziana Industrial-Aletas Pvc/Montantes Alum. Anodizado/Ref.50</t>
  </si>
  <si>
    <t>Alvenaria Embasamento Bloco Concreto Estrutural 14X19X39Cm Classe A</t>
  </si>
  <si>
    <t>Escada Em Concreto Armado Moldado In Loco, Fck 20 Mpa, Com 1 Lance E Laje Plana, Fôrma Em Chapa De Madeira Compensada Resinada. Af_11/2020</t>
  </si>
  <si>
    <t>Cimentado Desempenado Alisado E=3,50Cm Incl Arg Reg</t>
  </si>
  <si>
    <t>So-15 Soleira Rampada Desnivel Ate 2Cm (Cimentado / Alvenaria 22Cm)</t>
  </si>
  <si>
    <t>Alvenaria De Blocos De Concreto E=9Cm Classe C</t>
  </si>
  <si>
    <t>Alvenaria De Bloco De Concreto 19X19X39 Cm Classe C</t>
  </si>
  <si>
    <t>Ba-13 Balcao Atendimento - Granito</t>
  </si>
  <si>
    <t>Retirada De Soalho Somente Tábuas</t>
  </si>
  <si>
    <t>Fd-16 Fechamento Divisa/Bl Concreto/Revest Chapisco Fino H=235Cm/Broca</t>
  </si>
  <si>
    <t>Br-02 Lavatorio  Para Sanitario Acessivel</t>
  </si>
  <si>
    <t>Be-16 Bancada Laboratorio 2 Cubas 50X40X25Cm (L=180Cm)</t>
  </si>
  <si>
    <t>Retirada De Forro De Pvc Em Laminas</t>
  </si>
  <si>
    <t>Concreto Dosado E Lancado Fck=30Mpa</t>
  </si>
  <si>
    <t>Ca-21 Canaleta De Aguas Pluviais Em Concreto (20Cm)</t>
  </si>
  <si>
    <t>Tc-09 Tampa De Concreto Pre-Moldada Perf. P/ Canaleta L=20Cm</t>
  </si>
  <si>
    <t>Ea-13 Janela De Aluminio - 1,80 X 1,50 M</t>
  </si>
  <si>
    <t>Pt-41 Portao Em Chapa De Aco (300X235Cm)</t>
  </si>
  <si>
    <t>Gradil Eletrofundido Galv. Com Pintura Eletrostatica 62X132Mm Barra 25X2Mm</t>
  </si>
  <si>
    <t>Gradil Em Aço Galvanizado Eletrofundido, Malha 65 X 132 Mm E Pintura Eletrostática</t>
  </si>
  <si>
    <t>Escavação Manual Em Solo De 1ª E 2ª Categoria Em Vala Ou Cava Até 1,5 M</t>
  </si>
  <si>
    <t>Degrau De Concreto Liso</t>
  </si>
  <si>
    <t>Soalho De Tabua 20X2Cm  Macho-Femea G1-C6   (Somente Tabuas)</t>
  </si>
  <si>
    <t>Br-06 Chuveiro Acessivel</t>
  </si>
  <si>
    <t>cj</t>
  </si>
  <si>
    <t>km</t>
  </si>
  <si>
    <t>gl</t>
  </si>
  <si>
    <t>mxmes</t>
  </si>
  <si>
    <t xml:space="preserve">TOTAL GERAL </t>
  </si>
  <si>
    <t>TOTAL GERAL COM BDI</t>
  </si>
  <si>
    <t>XX,XX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</si>
</sst>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_-* #,##0.0000_-;\-* #,##0.0000_-;_-* &quot;-&quot;??_-;_-@_-"/>
    <numFmt numFmtId="176" formatCode="&quot; R$ &quot;* #,##0.00\ &quot;/ m2&quot;"/>
    <numFmt numFmtId="177" formatCode="##,##0.00\ &quot;m2&quot;"/>
    <numFmt numFmtId="178" formatCode="&quot;R$&quot;\ #,##0.00"/>
    <numFmt numFmtId="179" formatCode="&quot;R$ &quot;#,##0.00\ &quot;/ m2&quot;"/>
    <numFmt numFmtId="180" formatCode="&quot; R$ &quot;#,##0.00\ &quot;/ m2&quot;"/>
    <numFmt numFmtId="181" formatCode="&quot;MÊS&quot;\ ##"/>
    <numFmt numFmtId="182" formatCode="_(&quot;R$ &quot;#,##0.00_);_(&quot;R$ &quot;\(#,##0.00\);_(&quot;R$ &quot;\ \-??_);_(@_)"/>
    <numFmt numFmtId="183" formatCode="&quot; R$ &quot;* #,##0.00\ ;&quot; R$ &quot;* \(#,##0.00\);&quot; R$ &quot;* \-#\ ;@\ "/>
    <numFmt numFmtId="184" formatCode="&quot;R$&quot;\ #,##0.000"/>
    <numFmt numFmtId="185" formatCode="&quot;R$&quot;\ #,##0.00000"/>
    <numFmt numFmtId="186" formatCode="&quot;R$&quot;\ #,##0.0000"/>
    <numFmt numFmtId="187" formatCode="0.000%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[$-416]dddd\,\ d&quot; de &quot;mmmm&quot; de &quot;yyyy"/>
    <numFmt numFmtId="194" formatCode="0.0"/>
    <numFmt numFmtId="195" formatCode="0.0%"/>
  </numFmts>
  <fonts count="71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NumberFormat="0">
      <alignment/>
      <protection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83" fontId="0" fillId="0" borderId="0">
      <alignment/>
      <protection/>
    </xf>
    <xf numFmtId="166" fontId="0" fillId="0" borderId="0">
      <alignment/>
      <protection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0" fillId="0" borderId="0">
      <alignment/>
      <protection/>
    </xf>
    <xf numFmtId="183" fontId="0" fillId="0" borderId="0">
      <alignment/>
      <protection/>
    </xf>
    <xf numFmtId="166" fontId="0" fillId="0" borderId="0">
      <alignment/>
      <protection/>
    </xf>
    <xf numFmtId="44" fontId="55" fillId="0" borderId="0" applyFont="0" applyFill="0" applyBorder="0" applyAlignment="0" applyProtection="0"/>
    <xf numFmtId="0" fontId="5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8" fillId="0" borderId="0" applyFont="0" applyFill="0" applyBorder="0" applyAlignment="0" applyProtection="0"/>
    <xf numFmtId="9" fontId="0" fillId="0" borderId="0">
      <alignment/>
      <protection/>
    </xf>
    <xf numFmtId="0" fontId="57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18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0" fillId="0" borderId="0">
      <alignment/>
      <protection/>
    </xf>
  </cellStyleXfs>
  <cellXfs count="339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49" fontId="0" fillId="0" borderId="11" xfId="45" applyNumberFormat="1" applyFont="1" applyFill="1" applyBorder="1" applyAlignment="1" applyProtection="1">
      <alignment horizontal="center" vertical="center"/>
      <protection hidden="1"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49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14" xfId="45" applyNumberFormat="1" applyFont="1" applyFill="1" applyBorder="1" applyAlignment="1" applyProtection="1">
      <alignment horizontal="center" vertical="center"/>
      <protection hidden="1"/>
    </xf>
    <xf numFmtId="49" fontId="65" fillId="33" borderId="15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9" fillId="0" borderId="0" xfId="45" applyFont="1" applyFill="1" applyBorder="1" applyAlignment="1" applyProtection="1">
      <alignment horizontal="center" vertical="center"/>
      <protection locked="0"/>
    </xf>
    <xf numFmtId="0" fontId="10" fillId="0" borderId="0" xfId="45" applyFont="1" applyFill="1" applyBorder="1" applyAlignment="1" applyProtection="1">
      <alignment vertical="center"/>
      <protection locked="0"/>
    </xf>
    <xf numFmtId="2" fontId="10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45" applyFont="1" applyFill="1" applyBorder="1" applyAlignment="1" applyProtection="1">
      <alignment vertical="center"/>
      <protection locked="0"/>
    </xf>
    <xf numFmtId="10" fontId="10" fillId="34" borderId="16" xfId="45" applyNumberFormat="1" applyFont="1" applyFill="1" applyBorder="1" applyAlignment="1" applyProtection="1">
      <alignment horizontal="left" vertical="center"/>
      <protection locked="0"/>
    </xf>
    <xf numFmtId="0" fontId="0" fillId="0" borderId="12" xfId="45" applyNumberFormat="1" applyFont="1" applyFill="1" applyBorder="1" applyAlignment="1" applyProtection="1">
      <alignment horizontal="center" vertical="center"/>
      <protection hidden="1"/>
    </xf>
    <xf numFmtId="174" fontId="0" fillId="0" borderId="12" xfId="45" applyNumberFormat="1" applyFont="1" applyFill="1" applyBorder="1" applyAlignment="1" applyProtection="1">
      <alignment horizontal="center" vertical="center"/>
      <protection hidden="1"/>
    </xf>
    <xf numFmtId="174" fontId="0" fillId="0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13" xfId="45" applyNumberFormat="1" applyFont="1" applyFill="1" applyBorder="1" applyAlignment="1" applyProtection="1">
      <alignment horizontal="center" vertical="center"/>
      <protection hidden="1"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49" fontId="3" fillId="0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11" xfId="45" applyNumberFormat="1" applyFont="1" applyFill="1" applyBorder="1" applyAlignment="1" applyProtection="1">
      <alignment horizontal="center" vertical="center"/>
      <protection hidden="1"/>
    </xf>
    <xf numFmtId="174" fontId="0" fillId="0" borderId="11" xfId="45" applyNumberFormat="1" applyFont="1" applyFill="1" applyBorder="1" applyAlignment="1" applyProtection="1">
      <alignment horizontal="center" vertical="center"/>
      <protection hidden="1"/>
    </xf>
    <xf numFmtId="0" fontId="0" fillId="0" borderId="17" xfId="45" applyFont="1" applyBorder="1" applyAlignment="1" applyProtection="1">
      <alignment horizontal="center" vertical="center"/>
      <protection locked="0"/>
    </xf>
    <xf numFmtId="0" fontId="0" fillId="0" borderId="18" xfId="45" applyFont="1" applyBorder="1" applyAlignment="1" applyProtection="1">
      <alignment vertical="center"/>
      <protection locked="0"/>
    </xf>
    <xf numFmtId="0" fontId="0" fillId="0" borderId="18" xfId="45" applyFont="1" applyFill="1" applyBorder="1" applyAlignment="1" applyProtection="1">
      <alignment horizontal="center" vertical="center"/>
      <protection locked="0"/>
    </xf>
    <xf numFmtId="0" fontId="2" fillId="0" borderId="18" xfId="45" applyFont="1" applyBorder="1" applyAlignment="1" applyProtection="1">
      <alignment vertical="center"/>
      <protection locked="0"/>
    </xf>
    <xf numFmtId="0" fontId="0" fillId="0" borderId="19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4" fontId="0" fillId="0" borderId="11" xfId="99" applyNumberFormat="1" applyFont="1" applyFill="1" applyBorder="1" applyAlignment="1" applyProtection="1">
      <alignment horizontal="center" vertical="center"/>
      <protection locked="0"/>
    </xf>
    <xf numFmtId="4" fontId="0" fillId="0" borderId="11" xfId="99" applyNumberFormat="1" applyFont="1" applyFill="1" applyBorder="1" applyAlignment="1" applyProtection="1">
      <alignment horizontal="center" vertical="center"/>
      <protection locked="0"/>
    </xf>
    <xf numFmtId="10" fontId="0" fillId="0" borderId="0" xfId="102" applyNumberFormat="1" applyFont="1" applyFill="1" applyBorder="1" applyAlignment="1" applyProtection="1">
      <alignment vertical="center" wrapText="1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19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20" xfId="45" applyNumberFormat="1" applyFont="1" applyBorder="1" applyAlignment="1" applyProtection="1">
      <alignment horizontal="center" vertical="center" wrapText="1"/>
      <protection hidden="1"/>
    </xf>
    <xf numFmtId="0" fontId="0" fillId="35" borderId="0" xfId="45" applyFont="1" applyFill="1" applyBorder="1" applyAlignment="1" applyProtection="1">
      <alignment vertical="center"/>
      <protection hidden="1"/>
    </xf>
    <xf numFmtId="0" fontId="4" fillId="0" borderId="19" xfId="45" applyFont="1" applyBorder="1" applyAlignment="1" applyProtection="1">
      <alignment horizontal="left" vertical="center"/>
      <protection hidden="1"/>
    </xf>
    <xf numFmtId="0" fontId="8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20" xfId="45" applyFont="1" applyBorder="1" applyAlignment="1" applyProtection="1">
      <alignment horizontal="center" vertical="center" wrapText="1"/>
      <protection hidden="1"/>
    </xf>
    <xf numFmtId="0" fontId="4" fillId="0" borderId="19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177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20" xfId="45" applyNumberFormat="1" applyFont="1" applyBorder="1" applyAlignment="1" applyProtection="1">
      <alignment horizontal="center" vertical="center" wrapText="1"/>
      <protection hidden="1"/>
    </xf>
    <xf numFmtId="0" fontId="8" fillId="0" borderId="0" xfId="45" applyFont="1" applyFill="1" applyBorder="1" applyAlignment="1" applyProtection="1">
      <alignment vertical="center"/>
      <protection hidden="1"/>
    </xf>
    <xf numFmtId="4" fontId="8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78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20" xfId="49" applyFont="1" applyFill="1" applyBorder="1" applyAlignment="1" applyProtection="1">
      <alignment horizontal="center" vertical="center" wrapText="1"/>
      <protection hidden="1"/>
    </xf>
    <xf numFmtId="0" fontId="4" fillId="0" borderId="19" xfId="45" applyFont="1" applyBorder="1" applyAlignment="1" applyProtection="1">
      <alignment horizontal="left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0" xfId="45" applyNumberFormat="1" applyFont="1" applyBorder="1" applyAlignment="1" applyProtection="1">
      <alignment horizontal="center" vertical="center" wrapText="1"/>
      <protection hidden="1"/>
    </xf>
    <xf numFmtId="0" fontId="4" fillId="0" borderId="21" xfId="45" applyFont="1" applyBorder="1" applyAlignment="1" applyProtection="1">
      <alignment vertical="center"/>
      <protection hidden="1"/>
    </xf>
    <xf numFmtId="0" fontId="6" fillId="0" borderId="22" xfId="45" applyFont="1" applyFill="1" applyBorder="1" applyAlignment="1" applyProtection="1">
      <alignment vertical="center"/>
      <protection hidden="1"/>
    </xf>
    <xf numFmtId="179" fontId="4" fillId="0" borderId="22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45" applyFont="1" applyFill="1" applyBorder="1" applyAlignment="1" applyProtection="1">
      <alignment vertical="center"/>
      <protection hidden="1"/>
    </xf>
    <xf numFmtId="10" fontId="0" fillId="35" borderId="0" xfId="45" applyNumberFormat="1" applyFont="1" applyFill="1" applyBorder="1" applyAlignment="1" applyProtection="1">
      <alignment vertical="center"/>
      <protection hidden="1"/>
    </xf>
    <xf numFmtId="0" fontId="0" fillId="0" borderId="19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45" applyFont="1" applyBorder="1" applyAlignment="1" applyProtection="1">
      <alignment horizontal="center" vertical="center" wrapText="1"/>
      <protection hidden="1"/>
    </xf>
    <xf numFmtId="0" fontId="0" fillId="34" borderId="16" xfId="45" applyFont="1" applyFill="1" applyBorder="1" applyAlignment="1" applyProtection="1">
      <alignment horizontal="left" vertical="center"/>
      <protection hidden="1"/>
    </xf>
    <xf numFmtId="0" fontId="65" fillId="33" borderId="24" xfId="45" applyFont="1" applyFill="1" applyBorder="1" applyAlignment="1" applyProtection="1">
      <alignment horizontal="center" vertical="center" wrapText="1"/>
      <protection hidden="1"/>
    </xf>
    <xf numFmtId="0" fontId="65" fillId="33" borderId="25" xfId="45" applyFont="1" applyFill="1" applyBorder="1" applyAlignment="1" applyProtection="1">
      <alignment horizontal="left" vertical="center" wrapText="1"/>
      <protection hidden="1"/>
    </xf>
    <xf numFmtId="0" fontId="65" fillId="33" borderId="26" xfId="45" applyFont="1" applyFill="1" applyBorder="1" applyAlignment="1" applyProtection="1">
      <alignment horizontal="center" vertical="center" wrapText="1"/>
      <protection hidden="1"/>
    </xf>
    <xf numFmtId="4" fontId="65" fillId="36" borderId="25" xfId="45" applyNumberFormat="1" applyFont="1" applyFill="1" applyBorder="1" applyAlignment="1" applyProtection="1">
      <alignment horizontal="center" vertical="center" wrapText="1"/>
      <protection hidden="1"/>
    </xf>
    <xf numFmtId="4" fontId="65" fillId="33" borderId="26" xfId="45" applyNumberFormat="1" applyFont="1" applyFill="1" applyBorder="1" applyAlignment="1" applyProtection="1">
      <alignment horizontal="center" vertical="center" wrapText="1"/>
      <protection hidden="1"/>
    </xf>
    <xf numFmtId="166" fontId="65" fillId="33" borderId="26" xfId="49" applyFont="1" applyFill="1" applyBorder="1" applyAlignment="1" applyProtection="1">
      <alignment horizontal="center" vertical="center" wrapText="1"/>
      <protection hidden="1"/>
    </xf>
    <xf numFmtId="168" fontId="65" fillId="33" borderId="27" xfId="45" applyNumberFormat="1" applyFont="1" applyFill="1" applyBorder="1" applyAlignment="1" applyProtection="1">
      <alignment horizontal="center" vertical="center" wrapText="1"/>
      <protection hidden="1"/>
    </xf>
    <xf numFmtId="0" fontId="3" fillId="34" borderId="16" xfId="45" applyFont="1" applyFill="1" applyBorder="1" applyAlignment="1" applyProtection="1">
      <alignment horizontal="left" vertical="center"/>
      <protection hidden="1"/>
    </xf>
    <xf numFmtId="170" fontId="8" fillId="37" borderId="28" xfId="45" applyNumberFormat="1" applyFont="1" applyFill="1" applyBorder="1" applyAlignment="1" applyProtection="1">
      <alignment horizontal="center" vertical="center" wrapText="1"/>
      <protection hidden="1"/>
    </xf>
    <xf numFmtId="0" fontId="8" fillId="38" borderId="28" xfId="45" applyFont="1" applyFill="1" applyBorder="1" applyAlignment="1" applyProtection="1">
      <alignment horizontal="left" vertical="center" wrapText="1"/>
      <protection hidden="1"/>
    </xf>
    <xf numFmtId="166" fontId="8" fillId="38" borderId="28" xfId="45" applyNumberFormat="1" applyFont="1" applyFill="1" applyBorder="1" applyAlignment="1" applyProtection="1">
      <alignment horizontal="centerContinuous" vertical="center" wrapText="1"/>
      <protection hidden="1"/>
    </xf>
    <xf numFmtId="166" fontId="8" fillId="38" borderId="28" xfId="49" applyFont="1" applyFill="1" applyBorder="1" applyAlignment="1" applyProtection="1">
      <alignment horizontal="centerContinuous" vertical="center" wrapText="1"/>
      <protection hidden="1"/>
    </xf>
    <xf numFmtId="10" fontId="8" fillId="38" borderId="29" xfId="102" applyNumberFormat="1" applyFont="1" applyFill="1" applyBorder="1" applyAlignment="1" applyProtection="1">
      <alignment horizontal="center" vertical="center" wrapText="1"/>
      <protection hidden="1"/>
    </xf>
    <xf numFmtId="10" fontId="16" fillId="34" borderId="16" xfId="45" applyNumberFormat="1" applyFont="1" applyFill="1" applyBorder="1" applyAlignment="1" applyProtection="1">
      <alignment horizontal="left" vertical="center"/>
      <protection hidden="1"/>
    </xf>
    <xf numFmtId="0" fontId="3" fillId="0" borderId="30" xfId="45" applyFont="1" applyFill="1" applyBorder="1" applyAlignment="1" applyProtection="1">
      <alignment horizontal="center" vertical="center" wrapText="1"/>
      <protection hidden="1"/>
    </xf>
    <xf numFmtId="0" fontId="3" fillId="0" borderId="30" xfId="45" applyFont="1" applyBorder="1" applyAlignment="1" applyProtection="1">
      <alignment horizontal="left" vertical="center" wrapText="1"/>
      <protection hidden="1"/>
    </xf>
    <xf numFmtId="166" fontId="3" fillId="0" borderId="30" xfId="49" applyFont="1" applyFill="1" applyBorder="1" applyAlignment="1" applyProtection="1">
      <alignment horizontal="centerContinuous" vertical="center"/>
      <protection hidden="1"/>
    </xf>
    <xf numFmtId="10" fontId="3" fillId="0" borderId="31" xfId="10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2" xfId="99" applyNumberFormat="1" applyFont="1" applyFill="1" applyBorder="1" applyAlignment="1" applyProtection="1">
      <alignment horizontal="center" vertical="center"/>
      <protection hidden="1"/>
    </xf>
    <xf numFmtId="4" fontId="0" fillId="0" borderId="11" xfId="99" applyNumberFormat="1" applyFont="1" applyFill="1" applyBorder="1" applyAlignment="1" applyProtection="1">
      <alignment horizontal="center" vertical="center"/>
      <protection hidden="1"/>
    </xf>
    <xf numFmtId="10" fontId="0" fillId="0" borderId="32" xfId="102" applyNumberFormat="1" applyFont="1" applyFill="1" applyBorder="1" applyAlignment="1" applyProtection="1">
      <alignment horizontal="center" vertical="center"/>
      <protection hidden="1"/>
    </xf>
    <xf numFmtId="10" fontId="10" fillId="34" borderId="16" xfId="45" applyNumberFormat="1" applyFont="1" applyFill="1" applyBorder="1" applyAlignment="1" applyProtection="1">
      <alignment horizontal="left" vertical="center"/>
      <protection hidden="1"/>
    </xf>
    <xf numFmtId="10" fontId="0" fillId="0" borderId="33" xfId="102" applyNumberFormat="1" applyFont="1" applyFill="1" applyBorder="1" applyAlignment="1" applyProtection="1">
      <alignment horizontal="center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45" applyFont="1" applyFill="1" applyBorder="1" applyAlignment="1" applyProtection="1">
      <alignment horizontal="center" vertical="center" wrapText="1"/>
      <protection hidden="1"/>
    </xf>
    <xf numFmtId="0" fontId="3" fillId="0" borderId="34" xfId="45" applyFont="1" applyFill="1" applyBorder="1" applyAlignment="1" applyProtection="1">
      <alignment horizontal="left" vertical="center" wrapText="1"/>
      <protection hidden="1"/>
    </xf>
    <xf numFmtId="166" fontId="3" fillId="0" borderId="34" xfId="49" applyFont="1" applyFill="1" applyBorder="1" applyAlignment="1" applyProtection="1">
      <alignment horizontal="centerContinuous" vertical="center"/>
      <protection hidden="1"/>
    </xf>
    <xf numFmtId="10" fontId="3" fillId="0" borderId="35" xfId="102" applyNumberFormat="1" applyFont="1" applyFill="1" applyBorder="1" applyAlignment="1" applyProtection="1">
      <alignment horizontal="center" vertical="center" wrapText="1"/>
      <protection hidden="1"/>
    </xf>
    <xf numFmtId="4" fontId="0" fillId="0" borderId="12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45" applyFont="1" applyFill="1" applyBorder="1" applyAlignment="1" applyProtection="1">
      <alignment horizontal="center" vertical="center" wrapText="1"/>
      <protection hidden="1"/>
    </xf>
    <xf numFmtId="0" fontId="3" fillId="0" borderId="37" xfId="45" applyFont="1" applyFill="1" applyBorder="1" applyAlignment="1" applyProtection="1">
      <alignment horizontal="left" vertical="center" wrapText="1"/>
      <protection hidden="1"/>
    </xf>
    <xf numFmtId="166" fontId="3" fillId="0" borderId="38" xfId="49" applyFont="1" applyFill="1" applyBorder="1" applyAlignment="1" applyProtection="1">
      <alignment horizontal="centerContinuous" vertical="center"/>
      <protection hidden="1"/>
    </xf>
    <xf numFmtId="4" fontId="0" fillId="0" borderId="11" xfId="99" applyNumberFormat="1" applyFont="1" applyFill="1" applyBorder="1" applyAlignment="1" applyProtection="1">
      <alignment horizontal="center" vertical="center"/>
      <protection hidden="1"/>
    </xf>
    <xf numFmtId="10" fontId="0" fillId="0" borderId="39" xfId="102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0" fontId="0" fillId="0" borderId="12" xfId="45" applyFont="1" applyFill="1" applyBorder="1" applyAlignment="1" applyProtection="1">
      <alignment horizontal="center" vertical="center"/>
      <protection hidden="1"/>
    </xf>
    <xf numFmtId="4" fontId="0" fillId="0" borderId="40" xfId="0" applyNumberFormat="1" applyFont="1" applyFill="1" applyBorder="1" applyAlignment="1" applyProtection="1">
      <alignment horizontal="center" vertical="center"/>
      <protection hidden="1"/>
    </xf>
    <xf numFmtId="4" fontId="0" fillId="0" borderId="11" xfId="0" applyNumberFormat="1" applyFill="1" applyBorder="1" applyAlignment="1" applyProtection="1">
      <alignment horizontal="center" vertical="center"/>
      <protection hidden="1"/>
    </xf>
    <xf numFmtId="10" fontId="0" fillId="0" borderId="32" xfId="102" applyNumberFormat="1" applyFont="1" applyFill="1" applyBorder="1" applyAlignment="1" applyProtection="1">
      <alignment horizontal="center" vertical="center"/>
      <protection hidden="1"/>
    </xf>
    <xf numFmtId="0" fontId="3" fillId="0" borderId="38" xfId="45" applyFont="1" applyFill="1" applyBorder="1" applyAlignment="1" applyProtection="1">
      <alignment horizontal="center" vertical="center" wrapText="1"/>
      <protection hidden="1"/>
    </xf>
    <xf numFmtId="0" fontId="3" fillId="0" borderId="34" xfId="45" applyFont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10" fontId="0" fillId="0" borderId="33" xfId="102" applyNumberFormat="1" applyFont="1" applyFill="1" applyBorder="1" applyAlignment="1" applyProtection="1">
      <alignment horizontal="center" vertical="center"/>
      <protection hidden="1"/>
    </xf>
    <xf numFmtId="4" fontId="0" fillId="0" borderId="40" xfId="0" applyNumberForma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3" fillId="0" borderId="38" xfId="45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left" vertical="center" wrapText="1"/>
      <protection hidden="1"/>
    </xf>
    <xf numFmtId="0" fontId="3" fillId="0" borderId="0" xfId="45" applyFont="1" applyFill="1" applyBorder="1" applyAlignment="1" applyProtection="1">
      <alignment horizontal="centerContinuous" vertical="center" wrapText="1"/>
      <protection hidden="1"/>
    </xf>
    <xf numFmtId="0" fontId="14" fillId="0" borderId="0" xfId="45" applyFont="1" applyFill="1" applyBorder="1" applyAlignment="1" applyProtection="1">
      <alignment horizontal="centerContinuous" vertical="center" wrapText="1"/>
      <protection hidden="1"/>
    </xf>
    <xf numFmtId="0" fontId="4" fillId="0" borderId="0" xfId="45" applyFont="1" applyFill="1" applyBorder="1" applyAlignment="1" applyProtection="1">
      <alignment horizontal="centerContinuous" vertical="center" wrapText="1"/>
      <protection hidden="1"/>
    </xf>
    <xf numFmtId="0" fontId="12" fillId="0" borderId="0" xfId="45" applyFont="1" applyFill="1" applyAlignment="1" applyProtection="1">
      <alignment horizontal="centerContinuous" vertical="center" wrapText="1"/>
      <protection hidden="1"/>
    </xf>
    <xf numFmtId="4" fontId="12" fillId="0" borderId="0" xfId="45" applyNumberFormat="1" applyFont="1" applyFill="1" applyAlignment="1" applyProtection="1">
      <alignment horizontal="centerContinuous" vertical="center" wrapText="1"/>
      <protection hidden="1"/>
    </xf>
    <xf numFmtId="0" fontId="12" fillId="0" borderId="0" xfId="45" applyFont="1" applyAlignment="1" applyProtection="1">
      <alignment horizontal="right" vertical="center"/>
      <protection hidden="1"/>
    </xf>
    <xf numFmtId="10" fontId="12" fillId="0" borderId="0" xfId="45" applyNumberFormat="1" applyFont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17" fillId="39" borderId="0" xfId="45" applyFont="1" applyFill="1" applyBorder="1" applyAlignment="1" applyProtection="1">
      <alignment horizontal="center" vertical="center"/>
      <protection locked="0"/>
    </xf>
    <xf numFmtId="168" fontId="5" fillId="39" borderId="0" xfId="45" applyNumberFormat="1" applyFont="1" applyFill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3" fillId="0" borderId="17" xfId="45" applyFont="1" applyBorder="1" applyAlignment="1" applyProtection="1">
      <alignment vertical="center" wrapText="1"/>
      <protection locked="0"/>
    </xf>
    <xf numFmtId="0" fontId="3" fillId="0" borderId="18" xfId="45" applyFont="1" applyBorder="1" applyAlignment="1" applyProtection="1">
      <alignment vertical="center" wrapText="1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7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2" xfId="68" applyNumberFormat="1" applyFill="1" applyBorder="1" applyAlignment="1" applyProtection="1">
      <alignment horizontal="center" vertical="center"/>
      <protection locked="0"/>
    </xf>
    <xf numFmtId="178" fontId="0" fillId="0" borderId="0" xfId="45" applyNumberFormat="1" applyProtection="1">
      <alignment/>
      <protection locked="0"/>
    </xf>
    <xf numFmtId="10" fontId="0" fillId="0" borderId="43" xfId="68" applyNumberFormat="1" applyFill="1" applyBorder="1" applyAlignment="1" applyProtection="1">
      <alignment horizontal="center" vertical="center"/>
      <protection locked="0"/>
    </xf>
    <xf numFmtId="10" fontId="0" fillId="0" borderId="40" xfId="68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169" fontId="0" fillId="0" borderId="18" xfId="108" applyBorder="1" applyAlignment="1" applyProtection="1">
      <alignment horizontal="center"/>
      <protection locked="0"/>
    </xf>
    <xf numFmtId="0" fontId="9" fillId="0" borderId="0" xfId="45" applyFont="1" applyAlignment="1" applyProtection="1">
      <alignment horizontal="left" vertical="center"/>
      <protection locked="0"/>
    </xf>
    <xf numFmtId="185" fontId="0" fillId="0" borderId="0" xfId="45" applyNumberFormat="1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43" fontId="0" fillId="0" borderId="0" xfId="45" applyNumberFormat="1" applyAlignment="1" applyProtection="1">
      <alignment horizontal="center"/>
      <protection locked="0"/>
    </xf>
    <xf numFmtId="0" fontId="12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177" fontId="4" fillId="0" borderId="0" xfId="45" applyNumberFormat="1" applyFont="1" applyBorder="1" applyAlignment="1" applyProtection="1">
      <alignment horizontal="center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19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166" fontId="8" fillId="0" borderId="0" xfId="49" applyFont="1" applyProtection="1">
      <alignment/>
      <protection hidden="1"/>
    </xf>
    <xf numFmtId="182" fontId="4" fillId="0" borderId="0" xfId="49" applyNumberFormat="1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182" fontId="4" fillId="0" borderId="0" xfId="49" applyNumberFormat="1" applyFont="1" applyBorder="1" applyAlignment="1" applyProtection="1">
      <alignment horizontal="center" vertical="center"/>
      <protection hidden="1"/>
    </xf>
    <xf numFmtId="180" fontId="4" fillId="0" borderId="0" xfId="49" applyNumberFormat="1" applyFont="1" applyBorder="1" applyAlignment="1" applyProtection="1">
      <alignment horizontal="center" vertical="center"/>
      <protection hidden="1"/>
    </xf>
    <xf numFmtId="0" fontId="3" fillId="0" borderId="21" xfId="45" applyFont="1" applyBorder="1" applyAlignment="1" applyProtection="1">
      <alignment vertical="center"/>
      <protection hidden="1"/>
    </xf>
    <xf numFmtId="0" fontId="3" fillId="0" borderId="22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44" xfId="45" applyFont="1" applyBorder="1" applyAlignment="1" applyProtection="1">
      <alignment vertical="center" wrapText="1"/>
      <protection hidden="1"/>
    </xf>
    <xf numFmtId="0" fontId="3" fillId="0" borderId="18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5" fillId="33" borderId="45" xfId="68" applyFont="1" applyFill="1" applyBorder="1" applyAlignment="1" applyProtection="1">
      <alignment horizontal="center" vertical="center"/>
      <protection hidden="1"/>
    </xf>
    <xf numFmtId="0" fontId="7" fillId="0" borderId="0" xfId="45" applyFont="1" applyAlignment="1" applyProtection="1">
      <alignment vertical="center"/>
      <protection hidden="1"/>
    </xf>
    <xf numFmtId="0" fontId="65" fillId="33" borderId="46" xfId="68" applyFont="1" applyFill="1" applyBorder="1" applyAlignment="1" applyProtection="1">
      <alignment horizontal="center" vertical="center"/>
      <protection hidden="1"/>
    </xf>
    <xf numFmtId="0" fontId="14" fillId="0" borderId="47" xfId="68" applyFont="1" applyBorder="1" applyAlignment="1" applyProtection="1">
      <alignment vertical="center"/>
      <protection hidden="1"/>
    </xf>
    <xf numFmtId="0" fontId="0" fillId="0" borderId="47" xfId="45" applyBorder="1" applyProtection="1">
      <alignment/>
      <protection hidden="1"/>
    </xf>
    <xf numFmtId="0" fontId="0" fillId="0" borderId="0" xfId="45" applyProtection="1">
      <alignment/>
      <protection hidden="1"/>
    </xf>
    <xf numFmtId="10" fontId="0" fillId="0" borderId="0" xfId="45" applyNumberFormat="1" applyProtection="1">
      <alignment/>
      <protection hidden="1"/>
    </xf>
    <xf numFmtId="178" fontId="9" fillId="40" borderId="43" xfId="54" applyNumberFormat="1" applyFont="1" applyFill="1" applyBorder="1" applyAlignment="1" applyProtection="1">
      <alignment horizontal="center" vertical="center"/>
      <protection hidden="1"/>
    </xf>
    <xf numFmtId="178" fontId="9" fillId="40" borderId="40" xfId="54" applyNumberFormat="1" applyFont="1" applyFill="1" applyBorder="1" applyAlignment="1" applyProtection="1">
      <alignment horizontal="center" vertical="center"/>
      <protection hidden="1"/>
    </xf>
    <xf numFmtId="178" fontId="0" fillId="0" borderId="0" xfId="45" applyNumberFormat="1" applyProtection="1">
      <alignment/>
      <protection hidden="1"/>
    </xf>
    <xf numFmtId="49" fontId="3" fillId="0" borderId="44" xfId="68" applyNumberFormat="1" applyFont="1" applyBorder="1" applyAlignment="1" applyProtection="1">
      <alignment horizontal="center"/>
      <protection hidden="1"/>
    </xf>
    <xf numFmtId="0" fontId="8" fillId="0" borderId="44" xfId="68" applyFont="1" applyBorder="1" applyAlignment="1" applyProtection="1">
      <alignment horizontal="center"/>
      <protection hidden="1"/>
    </xf>
    <xf numFmtId="10" fontId="4" fillId="0" borderId="44" xfId="68" applyNumberFormat="1" applyFont="1" applyBorder="1" applyAlignment="1" applyProtection="1">
      <alignment horizontal="center" vertical="center"/>
      <protection hidden="1"/>
    </xf>
    <xf numFmtId="10" fontId="4" fillId="0" borderId="48" xfId="68" applyNumberFormat="1" applyFont="1" applyBorder="1" applyAlignment="1" applyProtection="1">
      <alignment horizontal="center"/>
      <protection hidden="1"/>
    </xf>
    <xf numFmtId="0" fontId="0" fillId="0" borderId="0" xfId="45" applyFont="1" applyFill="1" applyAlignment="1" applyProtection="1">
      <alignment vertical="center"/>
      <protection locked="0"/>
    </xf>
    <xf numFmtId="0" fontId="0" fillId="0" borderId="48" xfId="45" applyFont="1" applyBorder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9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6" fillId="0" borderId="0" xfId="45" applyFont="1" applyAlignment="1" applyProtection="1">
      <alignment horizontal="center" vertical="center"/>
      <protection locked="0"/>
    </xf>
    <xf numFmtId="0" fontId="9" fillId="0" borderId="0" xfId="45" applyFont="1" applyBorder="1" applyAlignment="1" applyProtection="1">
      <alignment vertical="center"/>
      <protection locked="0"/>
    </xf>
    <xf numFmtId="0" fontId="12" fillId="0" borderId="0" xfId="45" applyFont="1" applyBorder="1" applyAlignment="1" applyProtection="1">
      <alignment vertical="center"/>
      <protection locked="0"/>
    </xf>
    <xf numFmtId="168" fontId="9" fillId="0" borderId="0" xfId="45" applyNumberFormat="1" applyFont="1" applyAlignment="1" applyProtection="1">
      <alignment horizontal="center" vertical="center"/>
      <protection locked="0"/>
    </xf>
    <xf numFmtId="0" fontId="4" fillId="0" borderId="26" xfId="45" applyFont="1" applyBorder="1" applyAlignment="1" applyProtection="1">
      <alignment horizontal="left" vertical="center" wrapText="1"/>
      <protection hidden="1"/>
    </xf>
    <xf numFmtId="0" fontId="4" fillId="0" borderId="24" xfId="45" applyFont="1" applyBorder="1" applyAlignment="1" applyProtection="1">
      <alignment horizontal="left" vertical="center" wrapText="1"/>
      <protection hidden="1"/>
    </xf>
    <xf numFmtId="0" fontId="4" fillId="0" borderId="24" xfId="45" applyFont="1" applyBorder="1" applyAlignment="1" applyProtection="1">
      <alignment vertical="center" wrapText="1"/>
      <protection hidden="1"/>
    </xf>
    <xf numFmtId="0" fontId="4" fillId="0" borderId="49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6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8" fillId="0" borderId="16" xfId="45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45" applyFont="1" applyBorder="1" applyAlignment="1" applyProtection="1">
      <alignment horizontal="left" vertical="center"/>
      <protection hidden="1"/>
    </xf>
    <xf numFmtId="178" fontId="8" fillId="0" borderId="16" xfId="49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79" fontId="4" fillId="0" borderId="16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50" xfId="45" applyFont="1" applyBorder="1" applyAlignment="1" applyProtection="1">
      <alignment horizontal="center" vertical="center" wrapText="1"/>
      <protection hidden="1"/>
    </xf>
    <xf numFmtId="0" fontId="3" fillId="0" borderId="48" xfId="45" applyFont="1" applyBorder="1" applyAlignment="1" applyProtection="1">
      <alignment vertical="center" wrapText="1"/>
      <protection hidden="1"/>
    </xf>
    <xf numFmtId="0" fontId="3" fillId="0" borderId="51" xfId="45" applyFont="1" applyBorder="1" applyAlignment="1" applyProtection="1">
      <alignment vertical="center" wrapText="1"/>
      <protection hidden="1"/>
    </xf>
    <xf numFmtId="0" fontId="65" fillId="33" borderId="25" xfId="45" applyFont="1" applyFill="1" applyBorder="1" applyAlignment="1" applyProtection="1">
      <alignment horizontal="center" vertical="center" wrapText="1"/>
      <protection hidden="1"/>
    </xf>
    <xf numFmtId="166" fontId="65" fillId="33" borderId="25" xfId="49" applyFont="1" applyFill="1" applyBorder="1" applyAlignment="1" applyProtection="1">
      <alignment horizontal="center" vertical="center" wrapText="1"/>
      <protection hidden="1"/>
    </xf>
    <xf numFmtId="168" fontId="67" fillId="33" borderId="25" xfId="45" applyNumberFormat="1" applyFont="1" applyFill="1" applyBorder="1" applyAlignment="1" applyProtection="1">
      <alignment horizontal="center" vertical="center" wrapText="1"/>
      <protection hidden="1"/>
    </xf>
    <xf numFmtId="170" fontId="8" fillId="41" borderId="52" xfId="45" applyNumberFormat="1" applyFont="1" applyFill="1" applyBorder="1" applyAlignment="1" applyProtection="1">
      <alignment horizontal="center" vertical="center" wrapText="1"/>
      <protection hidden="1"/>
    </xf>
    <xf numFmtId="0" fontId="8" fillId="41" borderId="53" xfId="45" applyFont="1" applyFill="1" applyBorder="1" applyAlignment="1" applyProtection="1">
      <alignment horizontal="center" vertical="center" wrapText="1"/>
      <protection hidden="1"/>
    </xf>
    <xf numFmtId="166" fontId="9" fillId="41" borderId="12" xfId="49" applyFont="1" applyFill="1" applyBorder="1" applyAlignment="1" applyProtection="1">
      <alignment horizontal="center" vertical="center" wrapText="1"/>
      <protection hidden="1"/>
    </xf>
    <xf numFmtId="166" fontId="9" fillId="41" borderId="54" xfId="49" applyFont="1" applyFill="1" applyBorder="1" applyAlignment="1" applyProtection="1">
      <alignment horizontal="center" vertical="center" wrapText="1"/>
      <protection hidden="1"/>
    </xf>
    <xf numFmtId="10" fontId="8" fillId="41" borderId="55" xfId="102" applyNumberFormat="1" applyFont="1" applyFill="1" applyBorder="1" applyAlignment="1" applyProtection="1">
      <alignment horizontal="center" vertical="center" wrapText="1"/>
      <protection hidden="1"/>
    </xf>
    <xf numFmtId="166" fontId="68" fillId="33" borderId="56" xfId="49" applyFont="1" applyFill="1" applyBorder="1" applyAlignment="1" applyProtection="1">
      <alignment horizontal="center" vertical="center" wrapText="1"/>
      <protection hidden="1"/>
    </xf>
    <xf numFmtId="9" fontId="67" fillId="33" borderId="56" xfId="102" applyNumberFormat="1" applyFont="1" applyFill="1" applyBorder="1" applyAlignment="1" applyProtection="1">
      <alignment horizontal="center" vertical="center" wrapText="1"/>
      <protection hidden="1"/>
    </xf>
    <xf numFmtId="0" fontId="3" fillId="0" borderId="57" xfId="45" applyFont="1" applyFill="1" applyBorder="1" applyAlignment="1" applyProtection="1">
      <alignment horizontal="center" vertical="center"/>
      <protection hidden="1"/>
    </xf>
    <xf numFmtId="0" fontId="3" fillId="0" borderId="58" xfId="45" applyFont="1" applyFill="1" applyBorder="1" applyAlignment="1" applyProtection="1">
      <alignment horizontal="center" vertical="center"/>
      <protection hidden="1"/>
    </xf>
    <xf numFmtId="0" fontId="3" fillId="0" borderId="59" xfId="45" applyFont="1" applyFill="1" applyBorder="1" applyAlignment="1" applyProtection="1">
      <alignment horizontal="center" vertical="center"/>
      <protection hidden="1"/>
    </xf>
    <xf numFmtId="0" fontId="3" fillId="0" borderId="60" xfId="45" applyFont="1" applyFill="1" applyBorder="1" applyAlignment="1" applyProtection="1">
      <alignment horizontal="center" vertical="center"/>
      <protection hidden="1"/>
    </xf>
    <xf numFmtId="0" fontId="3" fillId="0" borderId="38" xfId="45" applyFont="1" applyFill="1" applyBorder="1" applyAlignment="1" applyProtection="1">
      <alignment horizontal="center" vertical="center"/>
      <protection hidden="1"/>
    </xf>
    <xf numFmtId="170" fontId="8" fillId="38" borderId="61" xfId="45" applyNumberFormat="1" applyFont="1" applyFill="1" applyBorder="1" applyAlignment="1" applyProtection="1">
      <alignment horizontal="center" vertical="center" wrapText="1"/>
      <protection hidden="1"/>
    </xf>
    <xf numFmtId="170" fontId="8" fillId="38" borderId="62" xfId="45" applyNumberFormat="1" applyFont="1" applyFill="1" applyBorder="1" applyAlignment="1" applyProtection="1">
      <alignment horizontal="center" vertical="center" wrapText="1"/>
      <protection hidden="1"/>
    </xf>
    <xf numFmtId="3" fontId="3" fillId="0" borderId="60" xfId="45" applyNumberFormat="1" applyFont="1" applyFill="1" applyBorder="1" applyAlignment="1" applyProtection="1">
      <alignment horizontal="center" vertical="center"/>
      <protection hidden="1"/>
    </xf>
    <xf numFmtId="0" fontId="3" fillId="0" borderId="63" xfId="45" applyFont="1" applyFill="1" applyBorder="1" applyAlignment="1" applyProtection="1">
      <alignment horizontal="center" vertical="center"/>
      <protection hidden="1"/>
    </xf>
    <xf numFmtId="0" fontId="3" fillId="0" borderId="64" xfId="45" applyFont="1" applyFill="1" applyBorder="1" applyAlignment="1" applyProtection="1">
      <alignment horizontal="center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0" fontId="8" fillId="0" borderId="22" xfId="45" applyFont="1" applyBorder="1" applyAlignment="1" applyProtection="1">
      <alignment vertical="center" wrapText="1"/>
      <protection hidden="1"/>
    </xf>
    <xf numFmtId="170" fontId="8" fillId="42" borderId="61" xfId="45" applyNumberFormat="1" applyFont="1" applyFill="1" applyBorder="1" applyAlignment="1" applyProtection="1">
      <alignment horizontal="center" vertical="center" wrapText="1"/>
      <protection hidden="1"/>
    </xf>
    <xf numFmtId="170" fontId="8" fillId="42" borderId="62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65" xfId="45" applyFont="1" applyFill="1" applyBorder="1" applyAlignment="1" applyProtection="1">
      <alignment horizontal="center" vertical="center"/>
      <protection hidden="1"/>
    </xf>
    <xf numFmtId="0" fontId="3" fillId="0" borderId="66" xfId="45" applyFont="1" applyFill="1" applyBorder="1" applyAlignment="1" applyProtection="1">
      <alignment horizontal="center" vertical="center"/>
      <protection hidden="1"/>
    </xf>
    <xf numFmtId="0" fontId="8" fillId="0" borderId="0" xfId="45" applyFont="1" applyFill="1" applyBorder="1" applyAlignment="1" applyProtection="1">
      <alignment horizontal="left" vertical="center"/>
      <protection hidden="1"/>
    </xf>
    <xf numFmtId="0" fontId="8" fillId="0" borderId="22" xfId="45" applyFont="1" applyFill="1" applyBorder="1" applyAlignment="1" applyProtection="1">
      <alignment horizontal="left" vertical="center"/>
      <protection hidden="1"/>
    </xf>
    <xf numFmtId="0" fontId="65" fillId="33" borderId="17" xfId="45" applyFont="1" applyFill="1" applyBorder="1" applyAlignment="1" applyProtection="1">
      <alignment horizontal="left" vertical="center"/>
      <protection locked="0"/>
    </xf>
    <xf numFmtId="0" fontId="65" fillId="33" borderId="18" xfId="45" applyFont="1" applyFill="1" applyBorder="1" applyAlignment="1" applyProtection="1">
      <alignment horizontal="left" vertical="center"/>
      <protection locked="0"/>
    </xf>
    <xf numFmtId="0" fontId="65" fillId="33" borderId="21" xfId="45" applyFont="1" applyFill="1" applyBorder="1" applyAlignment="1" applyProtection="1">
      <alignment horizontal="left" vertical="center"/>
      <protection locked="0"/>
    </xf>
    <xf numFmtId="0" fontId="65" fillId="33" borderId="22" xfId="45" applyFont="1" applyFill="1" applyBorder="1" applyAlignment="1" applyProtection="1">
      <alignment horizontal="left" vertical="center"/>
      <protection locked="0"/>
    </xf>
    <xf numFmtId="171" fontId="65" fillId="33" borderId="67" xfId="49" applyNumberFormat="1" applyFont="1" applyFill="1" applyBorder="1" applyAlignment="1" applyProtection="1">
      <alignment horizontal="center" vertical="center"/>
      <protection hidden="1"/>
    </xf>
    <xf numFmtId="171" fontId="65" fillId="33" borderId="68" xfId="49" applyNumberFormat="1" applyFont="1" applyFill="1" applyBorder="1" applyAlignment="1" applyProtection="1">
      <alignment horizontal="center" vertical="center"/>
      <protection hidden="1"/>
    </xf>
    <xf numFmtId="171" fontId="65" fillId="33" borderId="69" xfId="49" applyNumberFormat="1" applyFont="1" applyFill="1" applyBorder="1" applyAlignment="1" applyProtection="1">
      <alignment horizontal="center" vertical="center"/>
      <protection hidden="1"/>
    </xf>
    <xf numFmtId="171" fontId="65" fillId="33" borderId="70" xfId="49" applyNumberFormat="1" applyFont="1" applyFill="1" applyBorder="1" applyAlignment="1" applyProtection="1">
      <alignment horizontal="center" vertical="center"/>
      <protection hidden="1"/>
    </xf>
    <xf numFmtId="9" fontId="66" fillId="33" borderId="71" xfId="45" applyNumberFormat="1" applyFont="1" applyFill="1" applyBorder="1" applyAlignment="1" applyProtection="1">
      <alignment horizontal="center" vertical="center" wrapText="1"/>
      <protection hidden="1"/>
    </xf>
    <xf numFmtId="9" fontId="66" fillId="33" borderId="72" xfId="45" applyNumberFormat="1" applyFont="1" applyFill="1" applyBorder="1" applyAlignment="1" applyProtection="1">
      <alignment horizontal="center" vertical="center" wrapText="1"/>
      <protection hidden="1"/>
    </xf>
    <xf numFmtId="0" fontId="65" fillId="33" borderId="18" xfId="45" applyFont="1" applyFill="1" applyBorder="1" applyAlignment="1" applyProtection="1">
      <alignment horizontal="center" vertical="center"/>
      <protection hidden="1"/>
    </xf>
    <xf numFmtId="0" fontId="65" fillId="33" borderId="68" xfId="45" applyFont="1" applyFill="1" applyBorder="1" applyAlignment="1" applyProtection="1">
      <alignment horizontal="center" vertical="center"/>
      <protection hidden="1"/>
    </xf>
    <xf numFmtId="0" fontId="65" fillId="33" borderId="22" xfId="45" applyFont="1" applyFill="1" applyBorder="1" applyAlignment="1" applyProtection="1">
      <alignment horizontal="center" vertical="center"/>
      <protection hidden="1"/>
    </xf>
    <xf numFmtId="0" fontId="65" fillId="33" borderId="70" xfId="45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locked="0"/>
    </xf>
    <xf numFmtId="166" fontId="69" fillId="33" borderId="73" xfId="49" applyFont="1" applyFill="1" applyBorder="1" applyAlignment="1" applyProtection="1">
      <alignment horizontal="center" vertical="center"/>
      <protection hidden="1"/>
    </xf>
    <xf numFmtId="166" fontId="69" fillId="33" borderId="74" xfId="49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15" fillId="0" borderId="51" xfId="49" applyNumberFormat="1" applyFont="1" applyFill="1" applyBorder="1" applyAlignment="1" applyProtection="1">
      <alignment horizontal="center" vertical="center"/>
      <protection hidden="1"/>
    </xf>
    <xf numFmtId="0" fontId="65" fillId="33" borderId="75" xfId="68" applyFont="1" applyFill="1" applyBorder="1" applyAlignment="1" applyProtection="1">
      <alignment horizontal="center" vertical="center"/>
      <protection hidden="1"/>
    </xf>
    <xf numFmtId="0" fontId="65" fillId="33" borderId="76" xfId="68" applyFont="1" applyFill="1" applyBorder="1" applyAlignment="1" applyProtection="1">
      <alignment horizontal="center" vertical="center"/>
      <protection hidden="1"/>
    </xf>
    <xf numFmtId="0" fontId="65" fillId="33" borderId="77" xfId="68" applyFont="1" applyFill="1" applyBorder="1" applyAlignment="1" applyProtection="1">
      <alignment horizontal="center" vertical="center"/>
      <protection hidden="1"/>
    </xf>
    <xf numFmtId="0" fontId="65" fillId="33" borderId="78" xfId="68" applyFont="1" applyFill="1" applyBorder="1" applyAlignment="1" applyProtection="1">
      <alignment horizontal="center" vertical="center"/>
      <protection hidden="1"/>
    </xf>
    <xf numFmtId="9" fontId="65" fillId="33" borderId="79" xfId="68" applyNumberFormat="1" applyFont="1" applyFill="1" applyBorder="1" applyAlignment="1" applyProtection="1">
      <alignment horizontal="center" vertical="center"/>
      <protection hidden="1"/>
    </xf>
    <xf numFmtId="9" fontId="65" fillId="33" borderId="80" xfId="68" applyNumberFormat="1" applyFont="1" applyFill="1" applyBorder="1" applyAlignment="1" applyProtection="1">
      <alignment horizontal="center" vertical="center"/>
      <protection hidden="1"/>
    </xf>
    <xf numFmtId="166" fontId="65" fillId="33" borderId="73" xfId="49" applyFont="1" applyFill="1" applyBorder="1" applyAlignment="1" applyProtection="1">
      <alignment horizontal="center" vertical="center"/>
      <protection hidden="1"/>
    </xf>
    <xf numFmtId="166" fontId="65" fillId="33" borderId="74" xfId="49" applyFont="1" applyFill="1" applyBorder="1" applyAlignment="1" applyProtection="1">
      <alignment horizontal="center" vertical="center"/>
      <protection hidden="1"/>
    </xf>
    <xf numFmtId="166" fontId="69" fillId="33" borderId="77" xfId="49" applyFont="1" applyFill="1" applyBorder="1" applyAlignment="1" applyProtection="1">
      <alignment horizontal="center" vertical="center"/>
      <protection hidden="1"/>
    </xf>
    <xf numFmtId="166" fontId="69" fillId="33" borderId="78" xfId="49" applyFont="1" applyFill="1" applyBorder="1" applyAlignment="1" applyProtection="1">
      <alignment horizontal="center" vertical="center"/>
      <protection hidden="1"/>
    </xf>
    <xf numFmtId="170" fontId="8" fillId="0" borderId="81" xfId="45" applyNumberFormat="1" applyFont="1" applyFill="1" applyBorder="1" applyAlignment="1" applyProtection="1">
      <alignment horizontal="center" vertical="center" wrapText="1"/>
      <protection hidden="1"/>
    </xf>
    <xf numFmtId="170" fontId="8" fillId="0" borderId="82" xfId="45" applyNumberFormat="1" applyFont="1" applyFill="1" applyBorder="1" applyAlignment="1" applyProtection="1">
      <alignment horizontal="center" vertical="center" wrapText="1"/>
      <protection hidden="1"/>
    </xf>
    <xf numFmtId="0" fontId="8" fillId="0" borderId="83" xfId="45" applyFont="1" applyFill="1" applyBorder="1" applyAlignment="1" applyProtection="1">
      <alignment horizontal="center" vertical="center" wrapText="1"/>
      <protection hidden="1"/>
    </xf>
    <xf numFmtId="0" fontId="8" fillId="0" borderId="84" xfId="45" applyFont="1" applyFill="1" applyBorder="1" applyAlignment="1" applyProtection="1">
      <alignment horizontal="center" vertical="center" wrapText="1"/>
      <protection hidden="1"/>
    </xf>
    <xf numFmtId="10" fontId="4" fillId="0" borderId="83" xfId="68" applyNumberFormat="1" applyFont="1" applyBorder="1" applyAlignment="1" applyProtection="1">
      <alignment horizontal="center" vertical="center"/>
      <protection hidden="1"/>
    </xf>
    <xf numFmtId="10" fontId="4" fillId="0" borderId="84" xfId="68" applyNumberFormat="1" applyFont="1" applyBorder="1" applyAlignment="1" applyProtection="1">
      <alignment horizontal="center" vertical="center"/>
      <protection hidden="1"/>
    </xf>
    <xf numFmtId="172" fontId="4" fillId="0" borderId="85" xfId="68" applyNumberFormat="1" applyFont="1" applyBorder="1" applyAlignment="1" applyProtection="1">
      <alignment horizontal="center" vertical="center"/>
      <protection hidden="1"/>
    </xf>
    <xf numFmtId="172" fontId="4" fillId="0" borderId="84" xfId="68" applyNumberFormat="1" applyFont="1" applyBorder="1" applyAlignment="1" applyProtection="1">
      <alignment horizontal="center" vertical="center"/>
      <protection hidden="1"/>
    </xf>
    <xf numFmtId="166" fontId="5" fillId="0" borderId="75" xfId="51" applyFont="1" applyFill="1" applyBorder="1" applyAlignment="1" applyProtection="1">
      <alignment horizontal="center" vertical="center"/>
      <protection hidden="1"/>
    </xf>
    <xf numFmtId="166" fontId="5" fillId="0" borderId="77" xfId="51" applyFont="1" applyFill="1" applyBorder="1" applyAlignment="1" applyProtection="1">
      <alignment horizontal="center" vertical="center"/>
      <protection hidden="1"/>
    </xf>
    <xf numFmtId="9" fontId="5" fillId="0" borderId="50" xfId="68" applyNumberFormat="1" applyFont="1" applyBorder="1" applyAlignment="1" applyProtection="1">
      <alignment horizontal="center" vertical="center"/>
      <protection hidden="1"/>
    </xf>
    <xf numFmtId="166" fontId="5" fillId="0" borderId="73" xfId="49" applyFont="1" applyFill="1" applyBorder="1" applyAlignment="1" applyProtection="1">
      <alignment horizontal="center" vertical="center"/>
      <protection hidden="1"/>
    </xf>
    <xf numFmtId="170" fontId="8" fillId="0" borderId="15" xfId="45" applyNumberFormat="1" applyFont="1" applyFill="1" applyBorder="1" applyAlignment="1" applyProtection="1">
      <alignment horizontal="center" vertical="center" wrapText="1"/>
      <protection hidden="1"/>
    </xf>
    <xf numFmtId="10" fontId="4" fillId="0" borderId="25" xfId="68" applyNumberFormat="1" applyFont="1" applyBorder="1" applyAlignment="1" applyProtection="1">
      <alignment horizontal="center" vertical="center"/>
      <protection hidden="1"/>
    </xf>
    <xf numFmtId="172" fontId="4" fillId="0" borderId="25" xfId="68" applyNumberFormat="1" applyFont="1" applyBorder="1" applyAlignment="1" applyProtection="1">
      <alignment horizontal="center" vertical="center"/>
      <protection hidden="1"/>
    </xf>
    <xf numFmtId="0" fontId="65" fillId="33" borderId="86" xfId="68" applyFont="1" applyFill="1" applyBorder="1" applyAlignment="1" applyProtection="1">
      <alignment horizontal="center" vertical="center"/>
      <protection hidden="1"/>
    </xf>
    <xf numFmtId="0" fontId="70" fillId="33" borderId="87" xfId="68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180" fontId="4" fillId="0" borderId="0" xfId="49" applyNumberFormat="1" applyFont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177" fontId="4" fillId="0" borderId="0" xfId="45" applyNumberFormat="1" applyFont="1" applyBorder="1" applyAlignment="1" applyProtection="1">
      <alignment horizontal="center" vertical="center" wrapText="1"/>
      <protection hidden="1"/>
    </xf>
    <xf numFmtId="181" fontId="65" fillId="33" borderId="25" xfId="68" applyNumberFormat="1" applyFont="1" applyFill="1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3" fillId="0" borderId="47" xfId="45" applyFont="1" applyBorder="1" applyAlignment="1" applyProtection="1">
      <alignment horizontal="center" vertical="center" wrapText="1"/>
      <protection hidden="1"/>
    </xf>
    <xf numFmtId="0" fontId="65" fillId="33" borderId="56" xfId="45" applyFont="1" applyFill="1" applyBorder="1" applyAlignment="1" applyProtection="1">
      <alignment horizontal="center" vertical="center" wrapText="1"/>
      <protection hidden="1"/>
    </xf>
    <xf numFmtId="171" fontId="65" fillId="33" borderId="18" xfId="49" applyNumberFormat="1" applyFont="1" applyFill="1" applyBorder="1" applyAlignment="1" applyProtection="1">
      <alignment horizontal="center" vertical="center"/>
      <protection hidden="1"/>
    </xf>
    <xf numFmtId="171" fontId="65" fillId="33" borderId="22" xfId="49" applyNumberFormat="1" applyFont="1" applyFill="1" applyBorder="1" applyAlignment="1" applyProtection="1">
      <alignment horizontal="center" vertical="center"/>
      <protection hidden="1"/>
    </xf>
    <xf numFmtId="10" fontId="65" fillId="36" borderId="17" xfId="102" applyNumberFormat="1" applyFont="1" applyFill="1" applyBorder="1" applyAlignment="1">
      <alignment horizontal="center" vertical="center"/>
      <protection/>
    </xf>
    <xf numFmtId="10" fontId="65" fillId="36" borderId="89" xfId="102" applyNumberFormat="1" applyFont="1" applyFill="1" applyBorder="1" applyAlignment="1">
      <alignment horizontal="center" vertical="center"/>
      <protection/>
    </xf>
    <xf numFmtId="10" fontId="65" fillId="36" borderId="21" xfId="102" applyNumberFormat="1" applyFont="1" applyFill="1" applyBorder="1" applyAlignment="1">
      <alignment horizontal="center" vertical="center"/>
      <protection/>
    </xf>
    <xf numFmtId="10" fontId="65" fillId="36" borderId="23" xfId="102" applyNumberFormat="1" applyFont="1" applyFill="1" applyBorder="1" applyAlignment="1">
      <alignment horizontal="center" vertical="center"/>
      <protection/>
    </xf>
    <xf numFmtId="10" fontId="4" fillId="0" borderId="90" xfId="68" applyNumberFormat="1" applyFont="1" applyBorder="1" applyAlignment="1" applyProtection="1">
      <alignment horizontal="center" vertical="center"/>
      <protection hidden="1"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ta" xfId="100"/>
    <cellStyle name="planilhas" xfId="101"/>
    <cellStyle name="Percent" xfId="102"/>
    <cellStyle name="Porcentagem 2" xfId="103"/>
    <cellStyle name="Porcentagem 2 2" xfId="104"/>
    <cellStyle name="Porcentagem 2 3" xfId="105"/>
    <cellStyle name="Porcentagem 3" xfId="106"/>
    <cellStyle name="Saída" xfId="107"/>
    <cellStyle name="Comma" xfId="108"/>
    <cellStyle name="Comma [0]" xfId="109"/>
    <cellStyle name="Separador de milhares 2" xfId="110"/>
    <cellStyle name="Separador de milhares 3" xfId="111"/>
    <cellStyle name="Separador de milhares 3 2" xfId="112"/>
    <cellStyle name="Separador de milhares 3 3" xfId="113"/>
    <cellStyle name="Separador de milhares 3 4" xfId="114"/>
    <cellStyle name="Separador de milhares 4" xfId="115"/>
    <cellStyle name="SNEVERS" xfId="116"/>
    <cellStyle name="Texto de Aviso" xfId="117"/>
    <cellStyle name="Texto Explicativo" xfId="118"/>
    <cellStyle name="Título" xfId="119"/>
    <cellStyle name="Título 1" xfId="120"/>
    <cellStyle name="Título 2" xfId="121"/>
    <cellStyle name="Título 3" xfId="122"/>
    <cellStyle name="Título 4" xfId="123"/>
    <cellStyle name="Total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2%20-%20ACESSIBILIDADE%20DAS%20ESCOLAS%20-%202021\8%20CEMEB%20JO&#195;O%20GUIMAR&#195;ES%20ROSA\memorial\quantitativo\CemedJos&#233;Guimar&#227;es.Quantita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ético"/>
      <sheetName val="Cronograma"/>
      <sheetName val="FDE"/>
    </sheetNames>
    <sheetDataSet>
      <sheetData sheetId="2">
        <row r="2">
          <cell r="A2" t="str">
            <v>TABELA DE PREÇOS
Data Base 01/2020                                                                                          LS 120,87          BDI 23</v>
          </cell>
          <cell r="B2" t="str">
            <v>Descrição</v>
          </cell>
          <cell r="C2" t="str">
            <v>Unidade</v>
          </cell>
        </row>
        <row r="3">
          <cell r="A3" t="str">
            <v>01.01.001</v>
          </cell>
          <cell r="B3" t="str">
            <v>RETIRANDO A VEGETACAO, TRONCOS ATE 5CM DE DIAMETRO E RASPAGEM.</v>
          </cell>
          <cell r="C3" t="str">
            <v>M2</v>
          </cell>
        </row>
        <row r="4">
          <cell r="A4" t="str">
            <v>01.01.010</v>
          </cell>
          <cell r="B4" t="str">
            <v>CORTE, RECORTE E REMOCAO DE ARVORES INCL RAIZES DIAM&gt;5&lt;15CM</v>
          </cell>
          <cell r="C4" t="str">
            <v>UN</v>
          </cell>
        </row>
        <row r="5">
          <cell r="A5" t="str">
            <v>01.01.021</v>
          </cell>
          <cell r="B5" t="str">
            <v>CORTE, RECORTE E REMOÇÃO DE ÁRVORES INCL.RAIZES  15CM&lt;DIAM&lt;30CM</v>
          </cell>
          <cell r="C5" t="str">
            <v>UN</v>
          </cell>
        </row>
        <row r="6">
          <cell r="A6" t="str">
            <v>01.01.022</v>
          </cell>
          <cell r="B6" t="str">
            <v>CORTE, RECORTE E REMOÇÃO DE ÁRVORES INCL.RAIZES  30CM&lt;DIAM&lt;45CM</v>
          </cell>
          <cell r="C6" t="str">
            <v>UN</v>
          </cell>
        </row>
        <row r="7">
          <cell r="A7" t="str">
            <v>01.01.023</v>
          </cell>
          <cell r="B7" t="str">
            <v>CORTE, RECORTE E REMOÇÃO DE ÁRVORES INCL.RAIZES  45CM&lt;DIAM&lt;60CM</v>
          </cell>
          <cell r="C7" t="str">
            <v>UN</v>
          </cell>
        </row>
        <row r="8">
          <cell r="A8" t="str">
            <v>01.01.024</v>
          </cell>
          <cell r="B8" t="str">
            <v>CORTE, RECORTE E REMOÇÃO DE ÁRVORES INCL.RAIZES  60CM&lt;DIAM&lt;100CM</v>
          </cell>
          <cell r="C8" t="str">
            <v>UN</v>
          </cell>
        </row>
        <row r="9">
          <cell r="A9" t="str">
            <v>01.01.025</v>
          </cell>
          <cell r="B9" t="str">
            <v>CORTE, RECORTE E REMOÇÃO DE ÁRVORES INCL.RAIZES  DIAM &gt;100CM</v>
          </cell>
          <cell r="C9" t="str">
            <v>UN</v>
          </cell>
        </row>
        <row r="10">
          <cell r="A10" t="str">
            <v>01.01.030</v>
          </cell>
          <cell r="B10" t="str">
            <v>CORTE RASO , RECORTE E REMOÇÃO DE ÁRVORES 5CM&lt;DIAM&lt;15CM</v>
          </cell>
          <cell r="C10" t="str">
            <v>UN</v>
          </cell>
        </row>
        <row r="11">
          <cell r="A11" t="str">
            <v>01.01.031</v>
          </cell>
          <cell r="B11" t="str">
            <v>CORTE RASO, RECORTE E REMOÇÃO DE ÁRVORES 15CM&lt;DIAM&lt;30CM</v>
          </cell>
          <cell r="C11" t="str">
            <v>UN</v>
          </cell>
        </row>
        <row r="12">
          <cell r="A12" t="str">
            <v>01.01.032</v>
          </cell>
          <cell r="B12" t="str">
            <v>CORTE RASO, RECORTE E REMOÇÃO DE ÁRVORES 30CM&lt;DIAM&lt;45CM</v>
          </cell>
          <cell r="C12" t="str">
            <v>UN</v>
          </cell>
        </row>
        <row r="13">
          <cell r="A13" t="str">
            <v>01.01.033</v>
          </cell>
          <cell r="B13" t="str">
            <v>CORTE RASO, RECORTE E REMOÇÃO DE ÁRVORES  45CM&lt;DIAM&lt;60CM</v>
          </cell>
          <cell r="C13" t="str">
            <v>UN</v>
          </cell>
        </row>
        <row r="14">
          <cell r="A14" t="str">
            <v>01.01.034</v>
          </cell>
          <cell r="B14" t="str">
            <v>CORTE RASO, RECORTE E REMOÇÃO DE ÁRVORES  60CM&lt;DIAM&lt;100CM</v>
          </cell>
          <cell r="C14" t="str">
            <v>UN</v>
          </cell>
        </row>
        <row r="15">
          <cell r="A15" t="str">
            <v>01.01.035</v>
          </cell>
          <cell r="B15" t="str">
            <v>CORTE RASO, RECORTE E REMOÇÃO DE ÁRVORES 100CM&lt;DIAM&lt;150CM</v>
          </cell>
          <cell r="C15" t="str">
            <v>UN</v>
          </cell>
        </row>
        <row r="16">
          <cell r="A16" t="str">
            <v>01.01.036</v>
          </cell>
          <cell r="B16" t="str">
            <v>CORTE RASO, RECORTE E REMOÇÃO DE ÁRVORES 150CM&lt;DIAM&lt;250CM</v>
          </cell>
          <cell r="C16" t="str">
            <v>UN</v>
          </cell>
        </row>
        <row r="17">
          <cell r="A17" t="str">
            <v>01.01.037</v>
          </cell>
          <cell r="B17" t="str">
            <v>CORTE RASO, RECORTE E REMOÇÃO DE ÁRVORES 150CM&lt;DIAM&lt;250CM</v>
          </cell>
          <cell r="C17" t="str">
            <v>UN</v>
          </cell>
        </row>
        <row r="18">
          <cell r="A18" t="str">
            <v>01.01.040</v>
          </cell>
          <cell r="B18" t="str">
            <v>REMOÇAO DE RAIZES (DESTOCA) REMANESCENTE DE TRONCO DE ARVORE 60CM&lt;DIAM&lt;100CM.</v>
          </cell>
          <cell r="C18" t="str">
            <v>UN</v>
          </cell>
        </row>
        <row r="19">
          <cell r="A19" t="str">
            <v>01.01.041</v>
          </cell>
          <cell r="B19" t="str">
            <v>REMOÇAO DE RAIZES (DESTOCA) REMANESCENTE DE TRONCO DE ARVORE 100CM&lt;DIAM&lt;150CM.</v>
          </cell>
          <cell r="C19" t="str">
            <v>UN</v>
          </cell>
        </row>
        <row r="20">
          <cell r="A20" t="str">
            <v>01.01.043</v>
          </cell>
          <cell r="B20" t="str">
            <v>REMOÇAO DE RAIZES (DESTOCA) REMANESCENTE DE TRONCO DE ARVORE 150CM&lt;DIAM&lt;250CM</v>
          </cell>
          <cell r="C20" t="str">
            <v>UN</v>
          </cell>
        </row>
        <row r="21">
          <cell r="A21" t="str">
            <v>01.01.044</v>
          </cell>
          <cell r="B21" t="str">
            <v>REMOÇAO DE RAIZES (DESTOCA) REMANESCENTE DE TRONCO DE ARVORE 250CM&lt;DIAM&lt;350CM</v>
          </cell>
          <cell r="C21" t="str">
            <v>UN</v>
          </cell>
        </row>
        <row r="22">
          <cell r="A22" t="str">
            <v>01.01.099</v>
          </cell>
          <cell r="B22" t="str">
            <v>LIMPEZAS DO TERRENO</v>
          </cell>
          <cell r="C22" t="str">
            <v>MV</v>
          </cell>
        </row>
        <row r="23">
          <cell r="A23" t="str">
            <v>01.02.001</v>
          </cell>
          <cell r="B23" t="str">
            <v>CORTE E ATERRO DENTRO DA OBRA COM TRANSPORTE INTERNO</v>
          </cell>
          <cell r="C23" t="str">
            <v>M3</v>
          </cell>
        </row>
        <row r="24">
          <cell r="A24" t="str">
            <v>01.02.002</v>
          </cell>
          <cell r="B24" t="str">
            <v>CORTE COM RETIRADA POR CAMINHAO NOS PRIMEIROS 100 M</v>
          </cell>
          <cell r="C24" t="str">
            <v>M3</v>
          </cell>
        </row>
        <row r="25">
          <cell r="A25" t="str">
            <v>01.02.003</v>
          </cell>
          <cell r="B25" t="str">
            <v>ATERRO COM TRANSPORTE POR CAMINHAO NOS PRIMEIROS 100 M</v>
          </cell>
          <cell r="C25" t="str">
            <v>M3</v>
          </cell>
        </row>
        <row r="26">
          <cell r="A26" t="str">
            <v>01.02.004</v>
          </cell>
          <cell r="B26" t="str">
            <v>TRANSPORTE POR CAMINHAO                                          </v>
          </cell>
          <cell r="C26" t="str">
            <v>M3XKM</v>
          </cell>
        </row>
        <row r="27">
          <cell r="A27" t="str">
            <v>01.02.099</v>
          </cell>
          <cell r="B27" t="str">
            <v>MOVIMENTOS DE TERRA MANUAL</v>
          </cell>
          <cell r="C27" t="str">
            <v>MV</v>
          </cell>
        </row>
        <row r="28">
          <cell r="A28" t="str">
            <v>01.03.001</v>
          </cell>
          <cell r="B28" t="str">
            <v>CORTE E ATERRO DENTRO DA OBRA COM TRANSPORTE INTERNO</v>
          </cell>
          <cell r="C28" t="str">
            <v>M3</v>
          </cell>
        </row>
        <row r="29">
          <cell r="A29" t="str">
            <v>01.03.002</v>
          </cell>
          <cell r="B29" t="str">
            <v>CORTE COM RETIRADA POR CAMINHAO NOS PRIMEIROS 100 M</v>
          </cell>
          <cell r="C29" t="str">
            <v>M3</v>
          </cell>
        </row>
        <row r="30">
          <cell r="A30" t="str">
            <v>01.03.004</v>
          </cell>
          <cell r="B30" t="str">
            <v>ATERRO COM TRANSPORTE POR CAMINHAO NOS PRIMEIROS 100 M</v>
          </cell>
          <cell r="C30" t="str">
            <v>M3</v>
          </cell>
        </row>
        <row r="31">
          <cell r="A31" t="str">
            <v>01.03.005</v>
          </cell>
          <cell r="B31" t="str">
            <v>TRANSPORTE POR CAMINHAO   </v>
          </cell>
          <cell r="C31" t="str">
            <v>M3XKM</v>
          </cell>
        </row>
        <row r="32">
          <cell r="A32" t="str">
            <v>01.03.099</v>
          </cell>
          <cell r="B32" t="str">
            <v>MOVIMENTOS DE TERRA MECANIZADOS</v>
          </cell>
          <cell r="C32" t="str">
            <v>MV</v>
          </cell>
        </row>
        <row r="33">
          <cell r="A33" t="str">
            <v>01.04.006</v>
          </cell>
          <cell r="B33" t="str">
            <v>ESCORAMENTO PONTALETADO</v>
          </cell>
          <cell r="C33" t="str">
            <v>M2</v>
          </cell>
        </row>
        <row r="34">
          <cell r="A34" t="str">
            <v>01.04.010</v>
          </cell>
          <cell r="B34" t="str">
            <v>ESCORAMENTO DE VALAS CONTINUO ATE 2,00M</v>
          </cell>
          <cell r="C34" t="str">
            <v>M2</v>
          </cell>
        </row>
        <row r="35">
          <cell r="A35" t="str">
            <v>01.04.015</v>
          </cell>
          <cell r="B35" t="str">
            <v>ESCORAMENTO DE VALAS DESCONTINUO ATE 2,00M</v>
          </cell>
          <cell r="C35" t="str">
            <v>M2</v>
          </cell>
        </row>
        <row r="36">
          <cell r="A36" t="str">
            <v>01.04.099</v>
          </cell>
          <cell r="B36" t="str">
            <v>ESCORAMENTOS DE TERRA</v>
          </cell>
          <cell r="C36" t="str">
            <v>MV</v>
          </cell>
        </row>
        <row r="37">
          <cell r="A37" t="str">
            <v>01.05.001</v>
          </cell>
          <cell r="B37" t="str">
            <v>ESCAVACAO MANUAL - PROFUNDIDADE ATE 1.80 M</v>
          </cell>
          <cell r="C37" t="str">
            <v>M3</v>
          </cell>
        </row>
        <row r="38">
          <cell r="A38" t="str">
            <v>01.05.002</v>
          </cell>
          <cell r="B38" t="str">
            <v>ESCAVACAO MANUAL - PROFUNDIDADE ALEM DE 1.80 M</v>
          </cell>
          <cell r="C38" t="str">
            <v>M3</v>
          </cell>
        </row>
        <row r="39">
          <cell r="A39" t="str">
            <v>01.05.099</v>
          </cell>
          <cell r="B39" t="str">
            <v>ESCAVACOES MANUAIS EM TERRA</v>
          </cell>
          <cell r="C39" t="str">
            <v>MV</v>
          </cell>
        </row>
        <row r="40">
          <cell r="A40" t="str">
            <v>01.06.001</v>
          </cell>
          <cell r="B40" t="str">
            <v>APILOAMENTO PARA SIMPLES REGULARIZACAO</v>
          </cell>
          <cell r="C40" t="str">
            <v>M2</v>
          </cell>
        </row>
        <row r="41">
          <cell r="A41" t="str">
            <v>01.06.005</v>
          </cell>
          <cell r="B41" t="str">
            <v>REATERRO INTERNO APILOADO</v>
          </cell>
          <cell r="C41" t="str">
            <v>M3</v>
          </cell>
        </row>
        <row r="42">
          <cell r="A42" t="str">
            <v>01.06.099</v>
          </cell>
          <cell r="B42" t="str">
            <v>APILOAMENTO E ATERRO DE CAVAS</v>
          </cell>
          <cell r="C42" t="str">
            <v>MV</v>
          </cell>
        </row>
        <row r="43">
          <cell r="A43" t="str">
            <v>01.07.002</v>
          </cell>
          <cell r="B43" t="str">
            <v>LASTRO DE PEDRA BRITADA - 5CM</v>
          </cell>
          <cell r="C43" t="str">
            <v>M2</v>
          </cell>
        </row>
        <row r="44">
          <cell r="A44" t="str">
            <v>01.07.010</v>
          </cell>
          <cell r="B44" t="str">
            <v>LASTRO DE CONCRETO - 5 CM</v>
          </cell>
          <cell r="C44" t="str">
            <v>M2</v>
          </cell>
        </row>
        <row r="45">
          <cell r="A45" t="str">
            <v>01.07.099</v>
          </cell>
          <cell r="B45" t="str">
            <v>LASTROS</v>
          </cell>
          <cell r="C45" t="str">
            <v>MV</v>
          </cell>
        </row>
        <row r="46">
          <cell r="A46" t="str">
            <v>01.08.014</v>
          </cell>
          <cell r="B46" t="str">
            <v>TUBO PVC OCRE JUNTA ELÁSTICA DN 100 INCLUSIVE CONEXÕES - ENTERRADO</v>
          </cell>
          <cell r="C46" t="str">
            <v>M</v>
          </cell>
        </row>
        <row r="47">
          <cell r="A47" t="str">
            <v>01.08.015</v>
          </cell>
          <cell r="B47" t="str">
            <v>TUBO PVC OCRE JUNTA ELÁSTICA DN 150 INCLUSIVE CONEXÕES - ENTERRADO</v>
          </cell>
          <cell r="C47" t="str">
            <v>M</v>
          </cell>
        </row>
        <row r="48">
          <cell r="A48" t="str">
            <v>01.08.032</v>
          </cell>
          <cell r="B48" t="str">
            <v>TUBO DRENO PLASTICO CORRUGADO PERFURADO DE 100MM EM BARRAS</v>
          </cell>
          <cell r="C48" t="str">
            <v>M</v>
          </cell>
        </row>
        <row r="49">
          <cell r="A49" t="str">
            <v>01.08.033</v>
          </cell>
          <cell r="B49" t="str">
            <v>TUBO DRENO PLASTICO CORRUGADO PERFURADO DE 150MM EM BARRAS</v>
          </cell>
          <cell r="C49" t="str">
            <v>M</v>
          </cell>
        </row>
        <row r="50">
          <cell r="A50" t="str">
            <v>01.08.034</v>
          </cell>
          <cell r="B50" t="str">
            <v>MANTA GEOTEXTIL DE 200 GR/M2</v>
          </cell>
          <cell r="C50" t="str">
            <v>M2</v>
          </cell>
        </row>
        <row r="51">
          <cell r="A51" t="str">
            <v>01.08.035</v>
          </cell>
          <cell r="B51" t="str">
            <v>MANTA GEOTEXTIL DE 300 GR/M2</v>
          </cell>
          <cell r="C51" t="str">
            <v>M2</v>
          </cell>
        </row>
        <row r="52">
          <cell r="A52" t="str">
            <v>01.08.036</v>
          </cell>
          <cell r="B52" t="str">
            <v>MANTA GEOTEXTIL DE 600 GR/M2</v>
          </cell>
          <cell r="C52" t="str">
            <v>M2</v>
          </cell>
        </row>
        <row r="53">
          <cell r="A53" t="str">
            <v>01.08.040</v>
          </cell>
          <cell r="B53" t="str">
            <v>ENVOLVIMENTO DE DRENOS COM PEDRA BRITADA</v>
          </cell>
          <cell r="C53" t="str">
            <v>M3</v>
          </cell>
        </row>
        <row r="54">
          <cell r="A54" t="str">
            <v>01.08.041</v>
          </cell>
          <cell r="B54" t="str">
            <v>ENVOLVIMENTO DE DRENOS COM AREIA GROSSA</v>
          </cell>
          <cell r="C54" t="str">
            <v>M3</v>
          </cell>
        </row>
        <row r="55">
          <cell r="A55" t="str">
            <v>01.08.044</v>
          </cell>
          <cell r="B55" t="str">
            <v>FORNEC E INST DE DHP EM FUROS DE 100MM C/TUBO PVC 1 1/2" INCL TXS INST</v>
          </cell>
          <cell r="C55" t="str">
            <v>M</v>
          </cell>
        </row>
        <row r="56">
          <cell r="A56" t="str">
            <v>01.08.045</v>
          </cell>
          <cell r="B56" t="str">
            <v>FORNEC E INST DE DHP EM FUROS DE 100MM C/TUBO PVC 2" INCL TXS INST</v>
          </cell>
          <cell r="C56" t="str">
            <v>M</v>
          </cell>
        </row>
        <row r="57">
          <cell r="A57" t="str">
            <v>01.08.050</v>
          </cell>
          <cell r="B57" t="str">
            <v>CAIXA DE LIGACAO OU INSPECAO - ALVENARIA DE 1/2 TIJOLO REVESTIDA</v>
          </cell>
          <cell r="C57" t="str">
            <v>M2</v>
          </cell>
        </row>
        <row r="58">
          <cell r="A58" t="str">
            <v>01.08.051</v>
          </cell>
          <cell r="B58" t="str">
            <v>CAIXA DE LIGACAO OU INSPECAO - ALVENARIA DE 1 TIJOLO REVESTIDA</v>
          </cell>
          <cell r="C58" t="str">
            <v>M2</v>
          </cell>
        </row>
        <row r="59">
          <cell r="A59" t="str">
            <v>01.08.052</v>
          </cell>
          <cell r="B59" t="str">
            <v>CAIXA DE LIGACAO OU INSPECAO - TAMPA DE CONCRETO ARMADO</v>
          </cell>
          <cell r="C59" t="str">
            <v>M2</v>
          </cell>
        </row>
        <row r="60">
          <cell r="A60" t="str">
            <v>01.08.053</v>
          </cell>
          <cell r="B60" t="str">
            <v>TUBO CONCRETO SIMPLES (PS-1) COM PONTA E BOLSA  Ø 30CM  NBR 8890/2007</v>
          </cell>
          <cell r="C60" t="str">
            <v>M</v>
          </cell>
        </row>
        <row r="61">
          <cell r="A61" t="str">
            <v>01.08.054</v>
          </cell>
          <cell r="B61" t="str">
            <v>TUBO CONCRETO SIMPLES (PS-1) COM PONTA E BOLSA  Ø 40CM  NBR 8890/2007</v>
          </cell>
          <cell r="C61" t="str">
            <v>M</v>
          </cell>
        </row>
        <row r="62">
          <cell r="A62" t="str">
            <v>01.08.055</v>
          </cell>
          <cell r="B62" t="str">
            <v>TUBO CONCRETO SIMPLES (PS-1) COM PONTA E BOLSA  Ø 50CM  NBR 8890/2007</v>
          </cell>
          <cell r="C62" t="str">
            <v>M</v>
          </cell>
        </row>
        <row r="63">
          <cell r="A63" t="str">
            <v>01.08.056</v>
          </cell>
          <cell r="B63" t="str">
            <v>TUBO CONCRETO SIMPLES (PS-1) COM PONTA E BOLSA  Ø 60CM  NBR 8890/2007</v>
          </cell>
          <cell r="C63" t="str">
            <v>M</v>
          </cell>
        </row>
        <row r="64">
          <cell r="A64" t="str">
            <v>01.08.057</v>
          </cell>
          <cell r="B64" t="str">
            <v>TUBO CONCRETO ARMADO (PA-1) COM PONTA E BOLSA  Ø 80CM  NBR 8890/2007</v>
          </cell>
          <cell r="C64" t="str">
            <v>M</v>
          </cell>
        </row>
        <row r="65">
          <cell r="A65" t="str">
            <v>01.08.058</v>
          </cell>
          <cell r="B65" t="str">
            <v>TUBO CONCRETO ARMADO (PA-1) COM PONTA E BOLSA  Ø 100CM  NBR 8890/2007</v>
          </cell>
          <cell r="C65" t="str">
            <v>M</v>
          </cell>
        </row>
        <row r="66">
          <cell r="A66" t="str">
            <v>01.08.059</v>
          </cell>
          <cell r="B66" t="str">
            <v>TUBO CONCRETO ARMADO (PA-1) COM PONTA E BOLSA  Ø 120CM  NBR 8890/2007</v>
          </cell>
          <cell r="C66" t="str">
            <v>M</v>
          </cell>
        </row>
        <row r="67">
          <cell r="A67" t="str">
            <v>01.08.060</v>
          </cell>
          <cell r="B67" t="str">
            <v>TUBO DRENO PEAD CORRUG PERF DN 65MM EM ROLOS</v>
          </cell>
          <cell r="C67" t="str">
            <v>M</v>
          </cell>
        </row>
        <row r="68">
          <cell r="A68" t="str">
            <v>01.08.061</v>
          </cell>
          <cell r="B68" t="str">
            <v>TUBO DRENO PEAD CORRUG PERF DN 80MM EM ROLO</v>
          </cell>
          <cell r="C68" t="str">
            <v>M</v>
          </cell>
        </row>
        <row r="69">
          <cell r="A69" t="str">
            <v>01.08.062</v>
          </cell>
          <cell r="B69" t="str">
            <v>TUBO DRENO PEAD CORRUG PERF DN 100MM EM ROLO</v>
          </cell>
          <cell r="C69" t="str">
            <v>M</v>
          </cell>
        </row>
        <row r="70">
          <cell r="A70" t="str">
            <v>01.08.063</v>
          </cell>
          <cell r="B70" t="str">
            <v>TUBO DRENO PEAD CORRUG PERF DN 170MM EM ROLO</v>
          </cell>
          <cell r="C70" t="str">
            <v>M</v>
          </cell>
        </row>
        <row r="71">
          <cell r="A71" t="str">
            <v>01.08.064</v>
          </cell>
          <cell r="B71" t="str">
            <v>TUBO DRENO PEAD CORRUG PERF P/ PAISAGISMO DN 65MM EM ROLO</v>
          </cell>
          <cell r="C71" t="str">
            <v>M</v>
          </cell>
        </row>
        <row r="72">
          <cell r="A72" t="str">
            <v>01.08.065</v>
          </cell>
          <cell r="B72" t="str">
            <v>TUBO DRENO PEAD CORRUG PERF P/ PAISAGISMO DN 110MM EM ROLO</v>
          </cell>
          <cell r="C72" t="str">
            <v>M</v>
          </cell>
        </row>
        <row r="73">
          <cell r="A73" t="str">
            <v>01.08.099</v>
          </cell>
          <cell r="B73" t="str">
            <v>SERVICOS EM DRENAGEM DO TERRENO</v>
          </cell>
          <cell r="C73" t="str">
            <v>MV</v>
          </cell>
        </row>
        <row r="74">
          <cell r="A74" t="str">
            <v>01.10.001</v>
          </cell>
          <cell r="B74" t="str">
            <v>GABARITO DE MADEIRA ESQUADRADO E NIVELADO PARA LOCAÇÃO DE OBRA</v>
          </cell>
          <cell r="C74" t="str">
            <v>M</v>
          </cell>
        </row>
        <row r="75">
          <cell r="A75" t="str">
            <v>01.50.099</v>
          </cell>
          <cell r="B75" t="str">
            <v>DEMOLICOES</v>
          </cell>
          <cell r="C75" t="str">
            <v>MV</v>
          </cell>
        </row>
        <row r="76">
          <cell r="A76" t="str">
            <v>01.60.099</v>
          </cell>
          <cell r="B76" t="str">
            <v>RETIRADAS</v>
          </cell>
          <cell r="C76" t="str">
            <v>MV</v>
          </cell>
        </row>
        <row r="77">
          <cell r="A77" t="str">
            <v>01.70.099</v>
          </cell>
          <cell r="B77" t="str">
            <v>RECOLOCACOES</v>
          </cell>
          <cell r="C77" t="str">
            <v>MV</v>
          </cell>
        </row>
        <row r="78">
          <cell r="A78" t="str">
            <v>01.80.099</v>
          </cell>
          <cell r="B78" t="str">
            <v>SERVICOS PRELIMINARES - CONSERVACAO</v>
          </cell>
          <cell r="C78" t="str">
            <v>MV</v>
          </cell>
        </row>
        <row r="79">
          <cell r="A79" t="str">
            <v>02.01.001</v>
          </cell>
          <cell r="B79" t="str">
            <v>ESCAVACAO MANUAL - PROFUNDIDADE ATE 1.80 M</v>
          </cell>
          <cell r="C79" t="str">
            <v>M3</v>
          </cell>
        </row>
        <row r="80">
          <cell r="A80" t="str">
            <v>02.01.002</v>
          </cell>
          <cell r="B80" t="str">
            <v>ESCAVACAO MANUAL - PROFUNDIDADE ALEM DE 1.80 M</v>
          </cell>
          <cell r="C80" t="str">
            <v>M3</v>
          </cell>
        </row>
        <row r="81">
          <cell r="A81" t="str">
            <v>02.01.005</v>
          </cell>
          <cell r="B81" t="str">
            <v>ESCORAMENTO DE TERRA CONTINUO</v>
          </cell>
          <cell r="C81" t="str">
            <v>M2</v>
          </cell>
        </row>
        <row r="82">
          <cell r="A82" t="str">
            <v>02.01.006</v>
          </cell>
          <cell r="B82" t="str">
            <v>ESCORAMENTO DE TERRA DESCONTINUO</v>
          </cell>
          <cell r="C82" t="str">
            <v>M2</v>
          </cell>
        </row>
        <row r="83">
          <cell r="A83" t="str">
            <v>02.01.010</v>
          </cell>
          <cell r="B83" t="str">
            <v>APILOAMENTO PARA SIMPLES REGULARIZACAO</v>
          </cell>
          <cell r="C83" t="str">
            <v>M2</v>
          </cell>
        </row>
        <row r="84">
          <cell r="A84" t="str">
            <v>02.01.012</v>
          </cell>
          <cell r="B84" t="str">
            <v>LASTRO DE PEDRA BRITADA - 5CM</v>
          </cell>
          <cell r="C84" t="str">
            <v>M2</v>
          </cell>
        </row>
        <row r="85">
          <cell r="A85" t="str">
            <v>02.01.015</v>
          </cell>
          <cell r="B85" t="str">
            <v>LASTRO DE CONCRETO - 5 CM</v>
          </cell>
          <cell r="C85" t="str">
            <v>M2</v>
          </cell>
        </row>
        <row r="86">
          <cell r="A86" t="str">
            <v>02.01.025</v>
          </cell>
          <cell r="B86" t="str">
            <v>REATERRO INTERNO APILOADO</v>
          </cell>
          <cell r="C86" t="str">
            <v>M3</v>
          </cell>
        </row>
        <row r="87">
          <cell r="A87" t="str">
            <v>02.01.027</v>
          </cell>
          <cell r="B87" t="str">
            <v>REATERRO COM ADICAO DE 2% DE CIMENTO</v>
          </cell>
          <cell r="C87" t="str">
            <v>M3</v>
          </cell>
        </row>
        <row r="88">
          <cell r="A88" t="str">
            <v>02.01.099</v>
          </cell>
          <cell r="B88" t="str">
            <v>ESCAVACOES</v>
          </cell>
          <cell r="C88" t="str">
            <v>MV</v>
          </cell>
        </row>
        <row r="89">
          <cell r="A89" t="str">
            <v>02.02.001</v>
          </cell>
          <cell r="B89" t="str">
            <v>TUBULOES: ESCAVACAO MANUAL - DIAMETRO MINIMO DE 70CM</v>
          </cell>
          <cell r="C89" t="str">
            <v>M3</v>
          </cell>
        </row>
        <row r="90">
          <cell r="A90" t="str">
            <v>02.02.018</v>
          </cell>
          <cell r="B90" t="str">
            <v>TUBULÕES CONCRETO DOSADO FCK=20MPa PARA BASE E FUSTE</v>
          </cell>
          <cell r="C90" t="str">
            <v>M3</v>
          </cell>
        </row>
        <row r="91">
          <cell r="A91" t="str">
            <v>02.02.021</v>
          </cell>
          <cell r="B91" t="str">
            <v>ACO CA-50 (A OU B) FYK = 500 MPA</v>
          </cell>
          <cell r="C91" t="str">
            <v>KG</v>
          </cell>
        </row>
        <row r="92">
          <cell r="A92" t="str">
            <v>02.02.022</v>
          </cell>
          <cell r="B92" t="str">
            <v>ACO CA 60 (A OU B) FYK= 600 M PA</v>
          </cell>
          <cell r="C92" t="str">
            <v>KG</v>
          </cell>
        </row>
        <row r="93">
          <cell r="A93" t="str">
            <v>02.02.026</v>
          </cell>
          <cell r="B93" t="str">
            <v>BROCA DE CONCRETO DE DIAMETRO 25CM - INCL ARRANQUES</v>
          </cell>
          <cell r="C93" t="str">
            <v>M</v>
          </cell>
        </row>
        <row r="94">
          <cell r="A94" t="str">
            <v>02.02.027</v>
          </cell>
          <cell r="B94" t="str">
            <v>BROCA DE CONCRETO DE DIAMETRO 30CM - INCL ARRANQUES</v>
          </cell>
          <cell r="C94" t="str">
            <v>M</v>
          </cell>
        </row>
        <row r="95">
          <cell r="A95" t="str">
            <v>02.02.035</v>
          </cell>
          <cell r="B95" t="str">
            <v>ESTACAS TIPO STRAUSS DIAM 25CM</v>
          </cell>
          <cell r="C95" t="str">
            <v>M</v>
          </cell>
        </row>
        <row r="96">
          <cell r="A96" t="str">
            <v>02.02.036</v>
          </cell>
          <cell r="B96" t="str">
            <v>ESTACAS TIPO STRAUSS DIAM 32CM</v>
          </cell>
          <cell r="C96" t="str">
            <v>M</v>
          </cell>
        </row>
        <row r="97">
          <cell r="A97" t="str">
            <v>02.02.037</v>
          </cell>
          <cell r="B97" t="str">
            <v>ESTACAS TIPO STRAUSS DIAM 38CM</v>
          </cell>
          <cell r="C97" t="str">
            <v>M</v>
          </cell>
        </row>
        <row r="98">
          <cell r="A98" t="str">
            <v>02.02.038</v>
          </cell>
          <cell r="B98" t="str">
            <v>ESTACAS TIPO STRAUSS DIAM 45CM</v>
          </cell>
          <cell r="C98" t="str">
            <v>M</v>
          </cell>
        </row>
        <row r="99">
          <cell r="A99" t="str">
            <v>02.02.070</v>
          </cell>
          <cell r="B99" t="str">
            <v>ESTACA TIPO HELICE DN 25CM</v>
          </cell>
          <cell r="C99" t="str">
            <v>M</v>
          </cell>
        </row>
        <row r="100">
          <cell r="A100" t="str">
            <v>02.02.071</v>
          </cell>
          <cell r="B100" t="str">
            <v>ESTACA TIPO HELICE DN 30CM</v>
          </cell>
          <cell r="C100" t="str">
            <v>M</v>
          </cell>
        </row>
        <row r="101">
          <cell r="A101" t="str">
            <v>02.02.072</v>
          </cell>
          <cell r="B101" t="str">
            <v>ESTACA TIPO HELICE DN 35CM</v>
          </cell>
          <cell r="C101" t="str">
            <v>M</v>
          </cell>
        </row>
        <row r="102">
          <cell r="A102" t="str">
            <v>02.02.073</v>
          </cell>
          <cell r="B102" t="str">
            <v>ESTACA TIPO HELICE DN 40CM</v>
          </cell>
          <cell r="C102" t="str">
            <v>M</v>
          </cell>
        </row>
        <row r="103">
          <cell r="A103" t="str">
            <v>02.02.074</v>
          </cell>
          <cell r="B103" t="str">
            <v>ESTACA TIPO HELICE DN 50CM</v>
          </cell>
          <cell r="C103" t="str">
            <v>M</v>
          </cell>
        </row>
        <row r="104">
          <cell r="A104" t="str">
            <v>02.02.075</v>
          </cell>
          <cell r="B104" t="str">
            <v>ESTACA TIPO HELICE DN 60CM</v>
          </cell>
          <cell r="C104" t="str">
            <v>M</v>
          </cell>
        </row>
        <row r="105">
          <cell r="A105" t="str">
            <v>02.02.076</v>
          </cell>
          <cell r="B105" t="str">
            <v>ESTACA TIPO HELICE DN 70CM</v>
          </cell>
          <cell r="C105" t="str">
            <v>M</v>
          </cell>
        </row>
        <row r="106">
          <cell r="A106" t="str">
            <v>02.02.077</v>
          </cell>
          <cell r="B106" t="str">
            <v>ESTACA TIPO HELICE DN 80CM</v>
          </cell>
          <cell r="C106" t="str">
            <v>M</v>
          </cell>
        </row>
        <row r="107">
          <cell r="A107" t="str">
            <v>02.02.078</v>
          </cell>
          <cell r="B107" t="str">
            <v>ESTACA TIPO HELICE DN 90CM</v>
          </cell>
          <cell r="C107" t="str">
            <v>M</v>
          </cell>
        </row>
        <row r="108">
          <cell r="A108" t="str">
            <v>02.02.085</v>
          </cell>
          <cell r="B108" t="str">
            <v>TRANSPORTE E ATERRO INTERNO DE MATERIAL ESCAVADO DE FUNDAÇÃO-ESTACA-TUBULÃO</v>
          </cell>
          <cell r="C108" t="str">
            <v>M3</v>
          </cell>
        </row>
        <row r="109">
          <cell r="A109" t="str">
            <v>02.02.089</v>
          </cell>
          <cell r="B109" t="str">
            <v>TAXA DE MOBILIZACÃO DE EQUIPAMENTO PARA ESTACA TIPO HELICE SEGMENTADA</v>
          </cell>
          <cell r="C109" t="str">
            <v>UN</v>
          </cell>
        </row>
        <row r="110">
          <cell r="A110" t="str">
            <v>02.02.091</v>
          </cell>
          <cell r="B110" t="str">
            <v>TAXA DE MOBILIZAÇÃO DE EQUIPAMENTO - ESTACA ESCAVADA</v>
          </cell>
          <cell r="C110" t="str">
            <v>UN</v>
          </cell>
        </row>
        <row r="111">
          <cell r="A111" t="str">
            <v>02.02.093</v>
          </cell>
          <cell r="B111" t="str">
            <v>TAXA DE MOBILIZAÇÃO DE EQUIPAMENTO - ESTACA RAIZ</v>
          </cell>
          <cell r="C111" t="str">
            <v>UN</v>
          </cell>
        </row>
        <row r="112">
          <cell r="A112" t="str">
            <v>02.02.094</v>
          </cell>
          <cell r="B112" t="str">
            <v>TAXA DE MOBILIZACAO DE EQUIPAMENTO PARA ESTACA TIPO HELICE</v>
          </cell>
          <cell r="C112" t="str">
            <v>UN</v>
          </cell>
        </row>
        <row r="113">
          <cell r="A113" t="str">
            <v>02.02.095</v>
          </cell>
          <cell r="B113" t="str">
            <v>EMENDA COM ANEIS SOLDADOS PARA ESTACA</v>
          </cell>
          <cell r="C113" t="str">
            <v>UN</v>
          </cell>
        </row>
        <row r="114">
          <cell r="A114" t="str">
            <v>02.02.097</v>
          </cell>
          <cell r="B114" t="str">
            <v>TAXA DE MOBILIZACAO DE EQUIPAMENTO - ESTACAS PRE-MOLDADAS</v>
          </cell>
          <cell r="C114" t="str">
            <v>UN</v>
          </cell>
        </row>
        <row r="115">
          <cell r="A115" t="str">
            <v>02.02.098</v>
          </cell>
          <cell r="B115" t="str">
            <v>TAXA DE MOBILIZACAO DE EQUIPAMENTOS - ESTACAS STRAUSS</v>
          </cell>
          <cell r="C115" t="str">
            <v>UN</v>
          </cell>
        </row>
        <row r="116">
          <cell r="A116" t="str">
            <v>02.02.099</v>
          </cell>
          <cell r="B116" t="str">
            <v>FUNDACOES PROFUNDAS</v>
          </cell>
          <cell r="C116" t="str">
            <v>MV</v>
          </cell>
        </row>
        <row r="117">
          <cell r="A117" t="str">
            <v>02.02.100</v>
          </cell>
          <cell r="B117" t="str">
            <v>ESTACA ESCAVADA MECANICAMENTE DIAM 25CM</v>
          </cell>
          <cell r="C117" t="str">
            <v>M</v>
          </cell>
        </row>
        <row r="118">
          <cell r="A118" t="str">
            <v>02.02.101</v>
          </cell>
          <cell r="B118" t="str">
            <v>ESTACA ESCAVADA MECANICAMENTE DIAM 30CM</v>
          </cell>
          <cell r="C118" t="str">
            <v>M</v>
          </cell>
        </row>
        <row r="119">
          <cell r="A119" t="str">
            <v>02.02.102</v>
          </cell>
          <cell r="B119" t="str">
            <v>ESTACA ESCAVADA MECANICAMENTE DIAM 35CM</v>
          </cell>
          <cell r="C119" t="str">
            <v>M</v>
          </cell>
        </row>
        <row r="120">
          <cell r="A120" t="str">
            <v>02.02.103</v>
          </cell>
          <cell r="B120" t="str">
            <v>ESTACA ESCAVADA MECANICAMENTE DIAM 40CM</v>
          </cell>
          <cell r="C120" t="str">
            <v>M</v>
          </cell>
        </row>
        <row r="121">
          <cell r="A121" t="str">
            <v>02.02.104</v>
          </cell>
          <cell r="B121" t="str">
            <v>ESTACA ESCAVADA MECANICAMENTE DIAM 50CM</v>
          </cell>
          <cell r="C121" t="str">
            <v>M</v>
          </cell>
        </row>
        <row r="122">
          <cell r="A122" t="str">
            <v>02.02.105</v>
          </cell>
          <cell r="B122" t="str">
            <v>ESTACA ESCAVADA MECANICAMENTE DIAM 60CM</v>
          </cell>
          <cell r="C122" t="str">
            <v>M</v>
          </cell>
        </row>
        <row r="123">
          <cell r="A123" t="str">
            <v>02.02.106</v>
          </cell>
          <cell r="B123" t="str">
            <v>ESTACA ESCAVADA MECANICAMENTE DIAM 70CM</v>
          </cell>
          <cell r="C123" t="str">
            <v>M</v>
          </cell>
        </row>
        <row r="124">
          <cell r="A124" t="str">
            <v>02.02.107</v>
          </cell>
          <cell r="B124" t="str">
            <v>ESTACA PRE-MOLDADA CONCRETO SECÃO ATE 289 CM2  CRAVADA</v>
          </cell>
          <cell r="C124" t="str">
            <v>M</v>
          </cell>
        </row>
        <row r="125">
          <cell r="A125" t="str">
            <v>02.02.108</v>
          </cell>
          <cell r="B125" t="str">
            <v>ESTACA PRE-MOLDADA CONCRETO SECÃO DE 290 A 429 CM2  CRAVADA</v>
          </cell>
          <cell r="C125" t="str">
            <v>M</v>
          </cell>
        </row>
        <row r="126">
          <cell r="A126" t="str">
            <v>02.02.109</v>
          </cell>
          <cell r="B126" t="str">
            <v>ESTACA PRE-MOLDADA CONCRETO SECÃO DE 430 A 569 CM2  CRAVADA</v>
          </cell>
          <cell r="C126" t="str">
            <v>M</v>
          </cell>
        </row>
        <row r="127">
          <cell r="A127" t="str">
            <v>02.02.110</v>
          </cell>
          <cell r="B127" t="str">
            <v>ESTACA PRE-MOLDADA CONCRETO SECÃO DE 570 A 714 CM2  CRAVADA</v>
          </cell>
          <cell r="C127" t="str">
            <v>M</v>
          </cell>
        </row>
        <row r="128">
          <cell r="A128" t="str">
            <v>02.02.111</v>
          </cell>
          <cell r="B128" t="str">
            <v>ESTACA PRE-MOLDADA CONCRETO SECÃO DE 715 A 999 CM2  CRAVADA</v>
          </cell>
          <cell r="C128" t="str">
            <v>M</v>
          </cell>
        </row>
        <row r="129">
          <cell r="A129" t="str">
            <v>02.02.113</v>
          </cell>
          <cell r="B129" t="str">
            <v>ESTACA RAIZ DN 150MM PERFURAÇAO EM SOLO</v>
          </cell>
          <cell r="C129" t="str">
            <v>M</v>
          </cell>
        </row>
        <row r="130">
          <cell r="A130" t="str">
            <v>02.02.114</v>
          </cell>
          <cell r="B130" t="str">
            <v>ESTACA RAIZ DN 160MM PERFURAÇAO EM SOLO</v>
          </cell>
          <cell r="C130" t="str">
            <v>M</v>
          </cell>
        </row>
        <row r="131">
          <cell r="A131" t="str">
            <v>02.02.115</v>
          </cell>
          <cell r="B131" t="str">
            <v>ESTACA RAIZ DN 200MM PERFURAÇAO EM SOLO</v>
          </cell>
          <cell r="C131" t="str">
            <v>M</v>
          </cell>
        </row>
        <row r="132">
          <cell r="A132" t="str">
            <v>02.02.116</v>
          </cell>
          <cell r="B132" t="str">
            <v>ESTACA RAIZ DN 250MM PERFURAÇAO EM SOLO</v>
          </cell>
          <cell r="C132" t="str">
            <v>M</v>
          </cell>
        </row>
        <row r="133">
          <cell r="A133" t="str">
            <v>02.02.117</v>
          </cell>
          <cell r="B133" t="str">
            <v>ESTACA RAIZ DN 310MM PERFURAÇAO EM SOLO</v>
          </cell>
          <cell r="C133" t="str">
            <v>M</v>
          </cell>
        </row>
        <row r="134">
          <cell r="A134" t="str">
            <v>02.02.118</v>
          </cell>
          <cell r="B134" t="str">
            <v>ESTACA RAIZ DN 400MM PERFURAÇAO EM SOLO</v>
          </cell>
          <cell r="C134" t="str">
            <v>M</v>
          </cell>
        </row>
        <row r="135">
          <cell r="A135" t="str">
            <v>02.03.001</v>
          </cell>
          <cell r="B135" t="str">
            <v>FORMA DE MADEIRA MACICA</v>
          </cell>
          <cell r="C135" t="str">
            <v>M2</v>
          </cell>
        </row>
        <row r="136">
          <cell r="A136" t="str">
            <v>02.03.099</v>
          </cell>
          <cell r="B136" t="str">
            <v>FORMAS</v>
          </cell>
          <cell r="C136" t="str">
            <v>MV</v>
          </cell>
        </row>
        <row r="137">
          <cell r="A137" t="str">
            <v>02.04.002</v>
          </cell>
          <cell r="B137" t="str">
            <v>ACO CA 50 (A OU B) FYK= 500 M PA</v>
          </cell>
          <cell r="C137" t="str">
            <v>KG</v>
          </cell>
        </row>
        <row r="138">
          <cell r="A138" t="str">
            <v>02.04.003</v>
          </cell>
          <cell r="B138" t="str">
            <v>ACO CA 60 (A OU B) FYK= 600 M PA</v>
          </cell>
          <cell r="C138" t="str">
            <v>KG</v>
          </cell>
        </row>
        <row r="139">
          <cell r="A139" t="str">
            <v>02.04.005</v>
          </cell>
          <cell r="B139" t="str">
            <v>TELA ARMADURA (MALHA ACO CA 60 FYK= 600 M PA)</v>
          </cell>
          <cell r="C139" t="str">
            <v>KG</v>
          </cell>
        </row>
        <row r="140">
          <cell r="A140" t="str">
            <v>02.04.099</v>
          </cell>
          <cell r="B140" t="str">
            <v>ARMADURAS</v>
          </cell>
          <cell r="C140" t="str">
            <v>MV</v>
          </cell>
        </row>
        <row r="141">
          <cell r="A141" t="str">
            <v>02.05.014</v>
          </cell>
          <cell r="B141" t="str">
            <v>CONCRETO DOSADO E LANÇADO FCK=20MPA</v>
          </cell>
          <cell r="C141" t="str">
            <v>M3</v>
          </cell>
        </row>
        <row r="142">
          <cell r="A142" t="str">
            <v>02.05.018</v>
          </cell>
          <cell r="B142" t="str">
            <v>CONCRETO DOSADO E LANCADO FCK=25MPA</v>
          </cell>
          <cell r="C142" t="str">
            <v>M3</v>
          </cell>
        </row>
        <row r="143">
          <cell r="A143" t="str">
            <v>02.05.019</v>
          </cell>
          <cell r="B143" t="str">
            <v>CONCRETO DOSADO E LANCADO FCK=30MPA</v>
          </cell>
          <cell r="C143" t="str">
            <v>M3</v>
          </cell>
        </row>
        <row r="144">
          <cell r="A144" t="str">
            <v>02.05.024</v>
          </cell>
          <cell r="B144" t="str">
            <v>CONCRETO DOSADO,BOMBEADO E LANÇADO FCK=20MPA</v>
          </cell>
          <cell r="C144" t="str">
            <v>M3</v>
          </cell>
        </row>
        <row r="145">
          <cell r="A145" t="str">
            <v>02.05.028</v>
          </cell>
          <cell r="B145" t="str">
            <v>CONCRETO DOSADO,BOMBEADO E LANCADO FCK=25MPA</v>
          </cell>
          <cell r="C145" t="str">
            <v>M3</v>
          </cell>
        </row>
        <row r="146">
          <cell r="A146" t="str">
            <v>02.05.029</v>
          </cell>
          <cell r="B146" t="str">
            <v>CONCRETO DOSADO, BOMBEADO E LANCADO FCK=30MPA</v>
          </cell>
          <cell r="C146" t="str">
            <v>M3</v>
          </cell>
        </row>
        <row r="147">
          <cell r="A147" t="str">
            <v>02.05.050</v>
          </cell>
          <cell r="B147" t="str">
            <v>CONCRETO GROUT, PREPARADO NO LOCAL, LANÇADO E ADENSADO</v>
          </cell>
          <cell r="C147" t="str">
            <v>M3</v>
          </cell>
        </row>
        <row r="148">
          <cell r="A148" t="str">
            <v>02.05.098</v>
          </cell>
          <cell r="B148" t="str">
            <v>FORNECIMENTO E MONTAGEM DE ESTRUTURA PRE-MOLDADA DE CONCRETO</v>
          </cell>
          <cell r="C148" t="str">
            <v>M3</v>
          </cell>
        </row>
        <row r="149">
          <cell r="A149" t="str">
            <v>02.05.099</v>
          </cell>
          <cell r="B149" t="str">
            <v>CONCRETOS</v>
          </cell>
          <cell r="C149" t="str">
            <v>MV</v>
          </cell>
        </row>
        <row r="150">
          <cell r="A150" t="str">
            <v>02.06.002</v>
          </cell>
          <cell r="B150" t="str">
            <v>ALVENARIA EMBASAMENTO TIJOLO BARRO MACIÇO E = 1/2 TIJOLO</v>
          </cell>
          <cell r="C150" t="str">
            <v>M2</v>
          </cell>
        </row>
        <row r="151">
          <cell r="A151" t="str">
            <v>02.06.003</v>
          </cell>
          <cell r="B151" t="str">
            <v>ALVENARIA EMBASAMENTO TIJOLO BARRO MACIÇO E = 1 TIJOLO</v>
          </cell>
          <cell r="C151" t="str">
            <v>M2</v>
          </cell>
        </row>
        <row r="152">
          <cell r="A152" t="str">
            <v>02.06.020</v>
          </cell>
          <cell r="B152" t="str">
            <v>ALVENARIA EMBASAMENTO BLOCO CONCRETO ESTRUTURAL 14X19X39CM CLASSE A</v>
          </cell>
          <cell r="C152" t="str">
            <v>M2</v>
          </cell>
        </row>
        <row r="153">
          <cell r="A153" t="str">
            <v>02.06.021</v>
          </cell>
          <cell r="B153" t="str">
            <v>ALVENARIA EMBASAMENTO BLOCO CONCRETO ESTRUTURAL 19X19X39CM CLASSE A</v>
          </cell>
          <cell r="C153" t="str">
            <v>M2</v>
          </cell>
        </row>
        <row r="154">
          <cell r="A154" t="str">
            <v>02.06.099</v>
          </cell>
          <cell r="B154" t="str">
            <v>EMBASAMENTOS</v>
          </cell>
          <cell r="C154" t="str">
            <v>MV</v>
          </cell>
        </row>
        <row r="155">
          <cell r="A155" t="str">
            <v>02.07.001</v>
          </cell>
          <cell r="B155" t="str">
            <v>IMPERM RESP ALV EMBAS COM ARGAM CIM-AREIA 1:3 CONTENDO HIDROFUGO</v>
          </cell>
          <cell r="C155" t="str">
            <v>M2</v>
          </cell>
        </row>
        <row r="156">
          <cell r="A156" t="str">
            <v>02.07.002</v>
          </cell>
          <cell r="B156" t="str">
            <v>IMPERM RESP ALV EMBAS C/ CIM-AREIA 1-3 HIDROFUGO/TINTA BETUMINOSA</v>
          </cell>
          <cell r="C156" t="str">
            <v>M2</v>
          </cell>
        </row>
        <row r="157">
          <cell r="A157" t="str">
            <v>02.07.003</v>
          </cell>
          <cell r="B157" t="str">
            <v>IMPERMEABILIZACAO POR CRISTALIZACAO - SUB SOLOS</v>
          </cell>
          <cell r="C157" t="str">
            <v>M2</v>
          </cell>
        </row>
        <row r="158">
          <cell r="A158" t="str">
            <v>02.07.099</v>
          </cell>
          <cell r="B158" t="str">
            <v>IMPERMEABILIZACOES</v>
          </cell>
          <cell r="C158" t="str">
            <v>MV</v>
          </cell>
        </row>
        <row r="159">
          <cell r="A159" t="str">
            <v>02.50.001</v>
          </cell>
          <cell r="B159" t="str">
            <v>DEMOLIÇÃO DE CONCRETO SIMPLES (MANUAL)</v>
          </cell>
          <cell r="C159" t="str">
            <v>M3</v>
          </cell>
        </row>
        <row r="160">
          <cell r="A160" t="str">
            <v>02.50.002</v>
          </cell>
          <cell r="B160" t="str">
            <v>DEMOLIÇÃO DE LASTRO DE CONCRETO SIMPLES (MANUAL)</v>
          </cell>
          <cell r="C160" t="str">
            <v>M3</v>
          </cell>
        </row>
        <row r="161">
          <cell r="A161" t="str">
            <v>02.50.003</v>
          </cell>
          <cell r="B161" t="str">
            <v>DEMOLIÇÃO DE ALVENARIA DE FUNDACÃO (MANUAL)</v>
          </cell>
          <cell r="C161" t="str">
            <v>M3</v>
          </cell>
        </row>
        <row r="162">
          <cell r="A162" t="str">
            <v>02.50.099</v>
          </cell>
          <cell r="B162" t="str">
            <v>DEMOLICOES</v>
          </cell>
          <cell r="C162" t="str">
            <v>MV</v>
          </cell>
        </row>
        <row r="163">
          <cell r="A163" t="str">
            <v>02.60.099</v>
          </cell>
          <cell r="B163" t="str">
            <v>RETIRADAS</v>
          </cell>
          <cell r="C163" t="str">
            <v>MV</v>
          </cell>
        </row>
        <row r="164">
          <cell r="A164" t="str">
            <v>02.70.099</v>
          </cell>
          <cell r="B164" t="str">
            <v>RECOLOCACOES</v>
          </cell>
          <cell r="C164" t="str">
            <v>MV</v>
          </cell>
        </row>
        <row r="165">
          <cell r="A165" t="str">
            <v>02.80.099</v>
          </cell>
          <cell r="B165" t="str">
            <v>SERVICOS INFRA ESTRUTURA - CONSERVACAO</v>
          </cell>
          <cell r="C165" t="str">
            <v>MV</v>
          </cell>
        </row>
        <row r="166">
          <cell r="A166" t="str">
            <v>03.01.001</v>
          </cell>
          <cell r="B166" t="str">
            <v>FORMAS DE MADEIRA MACICA</v>
          </cell>
          <cell r="C166" t="str">
            <v>M2</v>
          </cell>
        </row>
        <row r="167">
          <cell r="A167" t="str">
            <v>03.01.002</v>
          </cell>
          <cell r="B167" t="str">
            <v>FORMAS PLANAS PLASTIFICADA PARA CONCRETO APARENTE</v>
          </cell>
          <cell r="C167" t="str">
            <v>M2</v>
          </cell>
        </row>
        <row r="168">
          <cell r="A168" t="str">
            <v>03.01.003</v>
          </cell>
          <cell r="B168" t="str">
            <v>FORMAS CURVAS PLASTIFICADA PARA CONCRETO APARENTE</v>
          </cell>
          <cell r="C168" t="str">
            <v>M2</v>
          </cell>
        </row>
        <row r="169">
          <cell r="A169" t="str">
            <v>03.01.005</v>
          </cell>
          <cell r="B169" t="str">
            <v>CIMBRAMENTO DE MADEIRA</v>
          </cell>
          <cell r="C169" t="str">
            <v>M3</v>
          </cell>
        </row>
        <row r="170">
          <cell r="A170" t="str">
            <v>03.01.021</v>
          </cell>
          <cell r="B170" t="str">
            <v>FORMA TUBO DE PAPELAO DIAMETRO DE 20CM COM GRAVATA E ESCORA DUAS DIREÇOES</v>
          </cell>
          <cell r="C170" t="str">
            <v>M</v>
          </cell>
        </row>
        <row r="171">
          <cell r="A171" t="str">
            <v>03.01.022</v>
          </cell>
          <cell r="B171" t="str">
            <v>FORMA TUBO DE PAPELAO DIAMETRO DE 25CM COM GRAVATA E ESCORA DUAS DIREÇOES</v>
          </cell>
          <cell r="C171" t="str">
            <v>M</v>
          </cell>
        </row>
        <row r="172">
          <cell r="A172" t="str">
            <v>03.01.023</v>
          </cell>
          <cell r="B172" t="str">
            <v>FORMA TUBO DE PAPELAO DIAMETRO DE 30CM COM GRAVATA E ESCORA DUAS DIREÇOES</v>
          </cell>
          <cell r="C172" t="str">
            <v>M</v>
          </cell>
        </row>
        <row r="173">
          <cell r="A173" t="str">
            <v>03.01.024</v>
          </cell>
          <cell r="B173" t="str">
            <v>FORMA TUBO DE PAPELAO DIAMETRO DE 35CM COM GRAVATA E ESCORA DUAS DIREÇOES</v>
          </cell>
          <cell r="C173" t="str">
            <v>M</v>
          </cell>
        </row>
        <row r="174">
          <cell r="A174" t="str">
            <v>03.01.026</v>
          </cell>
          <cell r="B174" t="str">
            <v>FORMA TUBO DE PAPELAO DIAMETRO DE 40CM COM GRAVATA E ESCORA DUAS DIREÇOES</v>
          </cell>
          <cell r="C174" t="str">
            <v>M</v>
          </cell>
        </row>
        <row r="175">
          <cell r="A175" t="str">
            <v>03.01.027</v>
          </cell>
          <cell r="B175" t="str">
            <v>FORMA TUBO DE PAPELAO DIAMETRO DE 45CM COM GRAVATA E ESCORA DUAS DIREÇOES</v>
          </cell>
          <cell r="C175" t="str">
            <v>M</v>
          </cell>
        </row>
        <row r="176">
          <cell r="A176" t="str">
            <v>03.01.028</v>
          </cell>
          <cell r="B176" t="str">
            <v>FORMA TUBO DE PAPELAO DIAMETRO DE 50CM COM GRAVATA E ESCORA DUAS DIREÇOES</v>
          </cell>
          <cell r="C176" t="str">
            <v>M</v>
          </cell>
        </row>
        <row r="177">
          <cell r="A177" t="str">
            <v>03.01.029</v>
          </cell>
          <cell r="B177" t="str">
            <v>FORMA TUBO DE PAPELAO DIAMETRO DE 55CM COM GRAVATA E ESCORA DUAS DIREÇOES</v>
          </cell>
          <cell r="C177" t="str">
            <v>M</v>
          </cell>
        </row>
        <row r="178">
          <cell r="A178" t="str">
            <v>03.01.031</v>
          </cell>
          <cell r="B178" t="str">
            <v>FORMA TUBO DE PAPELAO DIAMETRO DE 60CM COM GRAVATA E ESCORA DUAS DIREÇOES</v>
          </cell>
          <cell r="C178" t="str">
            <v>M</v>
          </cell>
        </row>
        <row r="179">
          <cell r="A179" t="str">
            <v>03.01.032</v>
          </cell>
          <cell r="B179" t="str">
            <v>FORMA TUBO DE PAPELAO DIAMETRO DE 70CM COM GRAVATA E ESCORA DUAS DIREÇOES</v>
          </cell>
          <cell r="C179" t="str">
            <v>M</v>
          </cell>
        </row>
        <row r="180">
          <cell r="A180" t="str">
            <v>03.01.099</v>
          </cell>
          <cell r="B180" t="str">
            <v>FORMAS</v>
          </cell>
          <cell r="C180" t="str">
            <v>MV</v>
          </cell>
        </row>
        <row r="181">
          <cell r="A181" t="str">
            <v>03.02.002</v>
          </cell>
          <cell r="B181" t="str">
            <v>ACO CA 50 (A OU B) FYK= 500 M PA</v>
          </cell>
          <cell r="C181" t="str">
            <v>KG</v>
          </cell>
        </row>
        <row r="182">
          <cell r="A182" t="str">
            <v>03.02.003</v>
          </cell>
          <cell r="B182" t="str">
            <v>ACO CA 60 (A OU B) FYK= 600 M PA</v>
          </cell>
          <cell r="C182" t="str">
            <v>KG</v>
          </cell>
        </row>
        <row r="183">
          <cell r="A183" t="str">
            <v>03.02.005</v>
          </cell>
          <cell r="B183" t="str">
            <v>TELA ARMADURA (MALHA ACO CA 60 FYK= 600 M PA)</v>
          </cell>
          <cell r="C183" t="str">
            <v>KG</v>
          </cell>
        </row>
        <row r="184">
          <cell r="A184" t="str">
            <v>03.02.010</v>
          </cell>
          <cell r="B184" t="str">
            <v>INSERTS EM CANTONEIRAS OU CHAPA AÇO A-36 P/SOLIDARIZAÇÃO DE VIGAS E PILARES</v>
          </cell>
          <cell r="C184" t="str">
            <v>KG</v>
          </cell>
        </row>
        <row r="185">
          <cell r="A185" t="str">
            <v>03.02.020</v>
          </cell>
          <cell r="B185" t="str">
            <v>CONJUNTO DE LUVAS E PINO ROSCAVEL DN 12,5MM P/SOLIDARIZAÇÃO DE VIGA FORNEC. E INST.</v>
          </cell>
          <cell r="C185" t="str">
            <v>UN</v>
          </cell>
        </row>
        <row r="186">
          <cell r="A186" t="str">
            <v>03.02.021</v>
          </cell>
          <cell r="B186" t="str">
            <v>CONJUNTO DE LUVAS E PINO ROSCAVEL DN 16MM P/SOLIDARIZAÇÃO DE VIGA FORNEC. E INST.</v>
          </cell>
          <cell r="C186" t="str">
            <v>UN</v>
          </cell>
        </row>
        <row r="187">
          <cell r="A187" t="str">
            <v>03.02.022</v>
          </cell>
          <cell r="B187" t="str">
            <v>CONJUNTO DE LUVAS E PINO ROSCAVEL DN 20MM P/SOLIDARIZAÇÃO DE VIGA FORNEC. E INST.</v>
          </cell>
          <cell r="C187" t="str">
            <v>UN</v>
          </cell>
        </row>
        <row r="188">
          <cell r="A188" t="str">
            <v>03.02.023</v>
          </cell>
          <cell r="B188" t="str">
            <v>CONJUNTO DE LUVAS E PINO ROSCAVEL DN 25MM P/SOLIDARIZAÇÃO DE VIGA FORNEC. E INST.</v>
          </cell>
          <cell r="C188" t="str">
            <v>UN</v>
          </cell>
        </row>
        <row r="189">
          <cell r="A189" t="str">
            <v>03.02.024</v>
          </cell>
          <cell r="B189" t="str">
            <v>CONJUNTO DE LUVAS E PINO ROSCAVEL DN 32MM P/SOLIDARIZAÇÃO DE VIGA FORNEC. E INST.</v>
          </cell>
          <cell r="C189" t="str">
            <v>UN</v>
          </cell>
        </row>
        <row r="190">
          <cell r="A190" t="str">
            <v>03.02.099</v>
          </cell>
          <cell r="B190" t="str">
            <v>ARMADURAS</v>
          </cell>
          <cell r="C190" t="str">
            <v>MV</v>
          </cell>
        </row>
        <row r="191">
          <cell r="A191" t="str">
            <v>03.03.003</v>
          </cell>
          <cell r="B191" t="str">
            <v>LAJE PRE-FABRICADA UNID C/VIGOTAS PROTENDIDAS LP12-100KGF/M2</v>
          </cell>
          <cell r="C191" t="str">
            <v>M2</v>
          </cell>
        </row>
        <row r="192">
          <cell r="A192" t="str">
            <v>03.03.005</v>
          </cell>
          <cell r="B192" t="str">
            <v>LAJE PRE-FABRICADA UNIDIRECIONAL C/VIGOTAS PROTENDIDAS LP12-300KGF/M2</v>
          </cell>
          <cell r="C192" t="str">
            <v>M2</v>
          </cell>
        </row>
        <row r="193">
          <cell r="A193" t="str">
            <v>03.03.006</v>
          </cell>
          <cell r="B193" t="str">
            <v>LAJE PRE-FABRICADA UNIDIRECIONAL C/VIGOTAS PROTENDIDAS LP16-100KGF/M2</v>
          </cell>
          <cell r="C193" t="str">
            <v>M2</v>
          </cell>
        </row>
        <row r="194">
          <cell r="A194" t="str">
            <v>03.03.007</v>
          </cell>
          <cell r="B194" t="str">
            <v>LAJE PRE-FABRICADA UNIDIRECIONAL C/VIGOTAS PROTENDIDAS LP16-300KGF/M2</v>
          </cell>
          <cell r="C194" t="str">
            <v>M2</v>
          </cell>
        </row>
        <row r="195">
          <cell r="A195" t="str">
            <v>03.03.008</v>
          </cell>
          <cell r="B195" t="str">
            <v>LAJE PRE-FABRICADA UNIDIRECIONAL C/VIGOTAS PROTENDIDAS LP20-100KGF/M2</v>
          </cell>
          <cell r="C195" t="str">
            <v>M2</v>
          </cell>
        </row>
        <row r="196">
          <cell r="A196" t="str">
            <v>03.03.009</v>
          </cell>
          <cell r="B196" t="str">
            <v>LAJE PRE-FABRICADA UNIDIRECIONAL C/VIGOTAS PROTENDIDAS LP20-300KGF/M2</v>
          </cell>
          <cell r="C196" t="str">
            <v>M2</v>
          </cell>
        </row>
        <row r="197">
          <cell r="A197" t="str">
            <v>03.03.010</v>
          </cell>
          <cell r="B197" t="str">
            <v>LAJE PRE-FABRICADA UNIDIRECIONAL C/VIGOTAS PROTENDIDAS LP20-500KGF/M2</v>
          </cell>
          <cell r="C197" t="str">
            <v>M2</v>
          </cell>
        </row>
        <row r="198">
          <cell r="A198" t="str">
            <v>03.03.012</v>
          </cell>
          <cell r="B198" t="str">
            <v>LAJE PRE-FABRICADA UNIDIRECIONAL C/VIGOTAS PROTENDIDAS LP24-100KGF/M2</v>
          </cell>
          <cell r="C198" t="str">
            <v>M2</v>
          </cell>
        </row>
        <row r="199">
          <cell r="A199" t="str">
            <v>03.03.014</v>
          </cell>
          <cell r="B199" t="str">
            <v>CONCRETO DOSADO E LANCADO FCK= 20 M PA</v>
          </cell>
          <cell r="C199" t="str">
            <v>M3</v>
          </cell>
        </row>
        <row r="200">
          <cell r="A200" t="str">
            <v>03.03.015</v>
          </cell>
          <cell r="B200" t="str">
            <v>LAJE PRE-FABRICADA UNIDIRECIONAL C/VIGOTAS PROTENDIDAS LP24-300KGF/M2</v>
          </cell>
          <cell r="C200" t="str">
            <v>M2</v>
          </cell>
        </row>
        <row r="201">
          <cell r="A201" t="str">
            <v>03.03.016</v>
          </cell>
          <cell r="B201" t="str">
            <v>CONCRETO DOSADO E LANCADO FCK=25 MPA</v>
          </cell>
          <cell r="C201" t="str">
            <v>M3</v>
          </cell>
        </row>
        <row r="202">
          <cell r="A202" t="str">
            <v>03.03.017</v>
          </cell>
          <cell r="B202" t="str">
            <v>LAJE PRE-FABRICADA UNIDIRECIONAL C/VIGOTAS PROTENDIDAS LP24-500KGF/M2</v>
          </cell>
          <cell r="C202" t="str">
            <v>M2</v>
          </cell>
        </row>
        <row r="203">
          <cell r="A203" t="str">
            <v>03.03.018</v>
          </cell>
          <cell r="B203" t="str">
            <v>LAJE PRE-FABRICADA VIGOTA TRELICADA UNIDIRECIONAL LT12-100KGF/M2</v>
          </cell>
          <cell r="C203" t="str">
            <v>M2</v>
          </cell>
        </row>
        <row r="204">
          <cell r="A204" t="str">
            <v>03.03.019</v>
          </cell>
          <cell r="B204" t="str">
            <v>LAJE PRE-FABRICADA VIGOTA TRELICADA UNIDIRECIONAL LT16-100KGF/M2</v>
          </cell>
          <cell r="C204" t="str">
            <v>M2</v>
          </cell>
        </row>
        <row r="205">
          <cell r="A205" t="str">
            <v>03.03.020</v>
          </cell>
          <cell r="B205" t="str">
            <v>CONCRETO DOSADO E LANCADO FCK=30MPA</v>
          </cell>
          <cell r="C205" t="str">
            <v>M3</v>
          </cell>
        </row>
        <row r="206">
          <cell r="A206" t="str">
            <v>03.03.022</v>
          </cell>
          <cell r="B206" t="str">
            <v>LAJE PRE-FABRICADA VIGOTA TRELICADA UNIDIRECIONAL LT16-300KGF/M2</v>
          </cell>
          <cell r="C206" t="str">
            <v>M2</v>
          </cell>
        </row>
        <row r="207">
          <cell r="A207" t="str">
            <v>03.03.024</v>
          </cell>
          <cell r="B207" t="str">
            <v>CONCRETO DOSADO,BOMBEADO E LANCADO FCK= 20 M PA</v>
          </cell>
          <cell r="C207" t="str">
            <v>M3</v>
          </cell>
        </row>
        <row r="208">
          <cell r="A208" t="str">
            <v>03.03.026</v>
          </cell>
          <cell r="B208" t="str">
            <v>CONCRETO DOSADO,BOMBEADO E LANCADO FCK 25 MPA</v>
          </cell>
          <cell r="C208" t="str">
            <v>M3</v>
          </cell>
        </row>
        <row r="209">
          <cell r="A209" t="str">
            <v>03.03.027</v>
          </cell>
          <cell r="B209" t="str">
            <v>LAJE PRE-FABRICADA VIGOTA TRELICADA UNIDIRECIONAL LT20-100KGF/M2</v>
          </cell>
          <cell r="C209" t="str">
            <v>M2</v>
          </cell>
        </row>
        <row r="210">
          <cell r="A210" t="str">
            <v>03.03.028</v>
          </cell>
          <cell r="B210" t="str">
            <v>LAJE PRE-FABRICADA VIGOTA TRELICADA UNIDIRECIONAL LT20-300KGF/M2</v>
          </cell>
          <cell r="C210" t="str">
            <v>M2</v>
          </cell>
        </row>
        <row r="211">
          <cell r="A211" t="str">
            <v>03.03.029</v>
          </cell>
          <cell r="B211" t="str">
            <v>LAJE PRE-FABRICADA VIGOTA TRELICADA UNIDIRECIONAL LT20-500KGF/M2</v>
          </cell>
          <cell r="C211" t="str">
            <v>M2</v>
          </cell>
        </row>
        <row r="212">
          <cell r="A212" t="str">
            <v>03.03.030</v>
          </cell>
          <cell r="B212" t="str">
            <v>CONCRETO DOSADO, BOMBEADO E LANCADO FCK=30MPA</v>
          </cell>
          <cell r="C212" t="str">
            <v>M3</v>
          </cell>
        </row>
        <row r="213">
          <cell r="A213" t="str">
            <v>03.03.031</v>
          </cell>
          <cell r="B213" t="str">
            <v>LAJE PRE-FABRICADA VIGOTA TRELICADA UNIDIRECIONAL LT25-300KGF/M2</v>
          </cell>
          <cell r="C213" t="str">
            <v>M2</v>
          </cell>
        </row>
        <row r="214">
          <cell r="A214" t="str">
            <v>03.03.032</v>
          </cell>
          <cell r="B214" t="str">
            <v>LAJE PRE-FABRICADA VIGOTA TRELICADA UNIDIRECIONAL LT25-500KGF/M2</v>
          </cell>
          <cell r="C214" t="str">
            <v>M2</v>
          </cell>
        </row>
        <row r="215">
          <cell r="A215" t="str">
            <v>03.03.034</v>
          </cell>
          <cell r="B215" t="str">
            <v>LAJE PRE-FABRICADA PAINEL ALVEOLAR CONCRETO PROTENDIDO H15-100KGF/M2</v>
          </cell>
          <cell r="C215" t="str">
            <v>M2</v>
          </cell>
        </row>
        <row r="216">
          <cell r="A216" t="str">
            <v>03.03.036</v>
          </cell>
          <cell r="B216" t="str">
            <v>LAJE PRE-FABRICADA PAINEL ALVEOLAR CONCRETO PROTENDIDO H15-300KGF/M2</v>
          </cell>
          <cell r="C216" t="str">
            <v>M2</v>
          </cell>
        </row>
        <row r="217">
          <cell r="A217" t="str">
            <v>03.03.037</v>
          </cell>
          <cell r="B217" t="str">
            <v>LAJE PRE-FABRICADA PAINEL ALVEOLAR CONCRETO PROTENDIDO H15-500KGF/M2</v>
          </cell>
          <cell r="C217" t="str">
            <v>M2</v>
          </cell>
        </row>
        <row r="218">
          <cell r="A218" t="str">
            <v>03.03.038</v>
          </cell>
          <cell r="B218" t="str">
            <v>LAJE PRE-FABRICADA PAINEL ALVEOLAR CONCRETO PROTENDIDO H20-300KGF/M2</v>
          </cell>
          <cell r="C218" t="str">
            <v>M2</v>
          </cell>
        </row>
        <row r="219">
          <cell r="A219" t="str">
            <v>03.03.039</v>
          </cell>
          <cell r="B219" t="str">
            <v>LAJE PRE-FABRICADA PAINEL ALVEOLAR CONCRETO PROTENDIDO H20-500KGF/M2</v>
          </cell>
          <cell r="C219" t="str">
            <v>M2</v>
          </cell>
        </row>
        <row r="220">
          <cell r="A220" t="str">
            <v>03.03.048</v>
          </cell>
          <cell r="B220" t="str">
            <v>LAJE PRE-FABRICADA PRE-LAJE TRELICADA BIDIR C/ EPS PLT12-100KGF/M2</v>
          </cell>
          <cell r="C220" t="str">
            <v>M2</v>
          </cell>
        </row>
        <row r="221">
          <cell r="A221" t="str">
            <v>03.03.049</v>
          </cell>
          <cell r="B221" t="str">
            <v>LAJE PRE-FABRICADA PRE-LAJE TRELICADA BIDIR C/ EPS PLT16-100KGF/M2</v>
          </cell>
          <cell r="C221" t="str">
            <v>M2</v>
          </cell>
        </row>
        <row r="222">
          <cell r="A222" t="str">
            <v>03.03.050</v>
          </cell>
          <cell r="B222" t="str">
            <v>LAJE PRE-FABRICADA PRE-LAJE TRELICADA BIDIR C/ EPS PLT-16 300KGF/M2</v>
          </cell>
          <cell r="C222" t="str">
            <v>M2</v>
          </cell>
        </row>
        <row r="223">
          <cell r="A223" t="str">
            <v>03.03.054</v>
          </cell>
          <cell r="B223" t="str">
            <v>LAJE PRE-FABRICADA PRE-LAJE TRELICADA BIDIR C/ EPS PLT20-100KGF/M2</v>
          </cell>
          <cell r="C223" t="str">
            <v>M2</v>
          </cell>
        </row>
        <row r="224">
          <cell r="A224" t="str">
            <v>03.03.055</v>
          </cell>
          <cell r="B224" t="str">
            <v>TIJOLO FURADO CERAMICO P/ENCHIMENTO DE REBAIXO DE LAJE</v>
          </cell>
          <cell r="C224" t="str">
            <v>M3</v>
          </cell>
        </row>
        <row r="225">
          <cell r="A225" t="str">
            <v>03.03.056</v>
          </cell>
          <cell r="B225" t="str">
            <v>CONCRETO PREPARADO NO LOCAL C/AGREGADO LEVE P/ENCHIMENTO</v>
          </cell>
          <cell r="C225" t="str">
            <v>M3</v>
          </cell>
        </row>
        <row r="226">
          <cell r="A226" t="str">
            <v>03.03.058</v>
          </cell>
          <cell r="B226" t="str">
            <v>LAJE PRE-FABRICADA PRE-LAJE TRELICADA BIDIR C/ EPS PLT20-300KGF/M2</v>
          </cell>
          <cell r="C226" t="str">
            <v>M2</v>
          </cell>
        </row>
        <row r="227">
          <cell r="A227" t="str">
            <v>03.03.059</v>
          </cell>
          <cell r="B227" t="str">
            <v>LAJE PRE-FABRICADA PRE-LAJE TRELICADA BIDIR C/ EPS PLT20-500KGF/M2</v>
          </cell>
          <cell r="C227" t="str">
            <v>M2</v>
          </cell>
        </row>
        <row r="228">
          <cell r="A228" t="str">
            <v>03.03.063</v>
          </cell>
          <cell r="B228" t="str">
            <v>LAJE PRE-FABRICADA PRE-LAJE TRELICADA BIDIR C/ EPS PLT25-300KGF/M2</v>
          </cell>
          <cell r="C228" t="str">
            <v>M2</v>
          </cell>
        </row>
        <row r="229">
          <cell r="A229" t="str">
            <v>03.03.067</v>
          </cell>
          <cell r="B229" t="str">
            <v>LAJE PRE-FABRICADA PRE-LAJE TRELICADA BIDIR C/ EPS PLT25-500KGF/M2</v>
          </cell>
          <cell r="C229" t="str">
            <v>M2</v>
          </cell>
        </row>
        <row r="230">
          <cell r="A230" t="str">
            <v>03.03.080</v>
          </cell>
          <cell r="B230" t="str">
            <v>REFORÇO PARA LAJE PRÉ-FABRICADA</v>
          </cell>
          <cell r="C230" t="str">
            <v>M</v>
          </cell>
        </row>
        <row r="231">
          <cell r="A231" t="str">
            <v>03.03.082</v>
          </cell>
          <cell r="B231" t="str">
            <v>LAJE PRE-FABRICADA PRE-LAJE TRELICADA UNIDIR C/ EPS PLT12-100KGF/M2</v>
          </cell>
          <cell r="C231" t="str">
            <v>M2</v>
          </cell>
        </row>
        <row r="232">
          <cell r="A232" t="str">
            <v>03.03.083</v>
          </cell>
          <cell r="B232" t="str">
            <v>LAJE PRE-FABRICADA PRE-LAJE TRELICADA UNIDIR C/ EPS PLT16-100KGF/M2</v>
          </cell>
          <cell r="C232" t="str">
            <v>M2</v>
          </cell>
        </row>
        <row r="233">
          <cell r="A233" t="str">
            <v>03.03.084</v>
          </cell>
          <cell r="B233" t="str">
            <v>LAJE PRE-FABRICADA PRE-LAJE TRELICADA UNIDIR C/ EPS PLT16-300KGF/M2</v>
          </cell>
          <cell r="C233" t="str">
            <v>M2</v>
          </cell>
        </row>
        <row r="234">
          <cell r="A234" t="str">
            <v>03.03.085</v>
          </cell>
          <cell r="B234" t="str">
            <v>LAJE PRE-FABRICADA PRE-LAJE TRELICADA UNIDIR C/ EPS PLT20-100KGF/M2</v>
          </cell>
          <cell r="C234" t="str">
            <v>M2</v>
          </cell>
        </row>
        <row r="235">
          <cell r="A235" t="str">
            <v>03.03.086</v>
          </cell>
          <cell r="B235" t="str">
            <v>LAJE PRE-FABRICADA PRE-LAJE TRELICADA UNIDIR C/ EPS PLT20-300KGF/M2</v>
          </cell>
          <cell r="C235" t="str">
            <v>M2</v>
          </cell>
        </row>
        <row r="236">
          <cell r="A236" t="str">
            <v>03.03.087</v>
          </cell>
          <cell r="B236" t="str">
            <v>LAJE PRE-FABRICADA PRE-LAJE TRELICADA UNIDIR C/ EPS PLT20-500KGF/M2</v>
          </cell>
          <cell r="C236" t="str">
            <v>M2</v>
          </cell>
        </row>
        <row r="237">
          <cell r="A237" t="str">
            <v>03.03.088</v>
          </cell>
          <cell r="B237" t="str">
            <v>LAJE PRE-FABRICADA PRE-LAJE TRELICADA UNIDIR C/ EPS PLT25-300KGF/M2</v>
          </cell>
          <cell r="C237" t="str">
            <v>M2</v>
          </cell>
        </row>
        <row r="238">
          <cell r="A238" t="str">
            <v>03.03.089</v>
          </cell>
          <cell r="B238" t="str">
            <v>LAJE PRE-FABRICADA PRE-LAJE TRELICADA UNIDIR C/ EPS PLT25-500KGF/M2</v>
          </cell>
          <cell r="C238" t="str">
            <v>M2</v>
          </cell>
        </row>
        <row r="239">
          <cell r="A239" t="str">
            <v>03.03.095</v>
          </cell>
          <cell r="B239" t="str">
            <v>FORNEC. E MONTAGEM DE VIGA PROTENDIDA PRÉ-MOLDADA DE CONCRETO</v>
          </cell>
          <cell r="C239" t="str">
            <v>M3</v>
          </cell>
        </row>
        <row r="240">
          <cell r="A240" t="str">
            <v>03.03.098</v>
          </cell>
          <cell r="B240" t="str">
            <v>FORNECIMENTO E MONTAGEM DE ESTRUTURA PRE-MOLDADA DE CONCRETO</v>
          </cell>
          <cell r="C240" t="str">
            <v>M3</v>
          </cell>
        </row>
        <row r="241">
          <cell r="A241" t="str">
            <v>03.03.099</v>
          </cell>
          <cell r="B241" t="str">
            <v>CONCRETOS</v>
          </cell>
          <cell r="C241" t="str">
            <v>MV</v>
          </cell>
        </row>
        <row r="242">
          <cell r="A242" t="str">
            <v>03.03.101</v>
          </cell>
          <cell r="B242" t="str">
            <v>LAJE PRE-FABRICADA VIGOTA TRELICADA UNIDIRECIONAL LT12-300KGF/M2</v>
          </cell>
          <cell r="C242" t="str">
            <v>M2</v>
          </cell>
        </row>
        <row r="243">
          <cell r="A243" t="str">
            <v>03.03.110</v>
          </cell>
          <cell r="B243" t="str">
            <v>ESCORAMENTO METÁLICO PARA VIGAS ALTURA ATÉ 3,20M ESPAÇAMENTO MENOR OU IGUAL 60CM</v>
          </cell>
          <cell r="C243" t="str">
            <v>M</v>
          </cell>
        </row>
        <row r="244">
          <cell r="A244" t="str">
            <v>03.03.111</v>
          </cell>
          <cell r="B244" t="str">
            <v>ESCORAMENTO METÁLICO PARA LAJES ALTURA ATÉ 3,20M MALHA MENOR OU IGUAL 1,50X1,50</v>
          </cell>
          <cell r="C244" t="str">
            <v>M2</v>
          </cell>
        </row>
        <row r="245">
          <cell r="A245" t="str">
            <v>03.04.010</v>
          </cell>
          <cell r="B245" t="str">
            <v>FORNECIMENTO E MONTAGEM DE ESTRUTURA METALICA COM AÇO NAO PATINAVEL (ASTM A36/A570)</v>
          </cell>
          <cell r="C245" t="str">
            <v>KG</v>
          </cell>
        </row>
        <row r="246">
          <cell r="A246" t="str">
            <v>03.04.016</v>
          </cell>
          <cell r="B246" t="str">
            <v>FORNECIMENTO E MONTAGEM DE ESTRUTURA METALICA COM AÇO RESISTENTE A CORROSAO (ASTM A709/A588)</v>
          </cell>
          <cell r="C246" t="str">
            <v>KG</v>
          </cell>
        </row>
        <row r="247">
          <cell r="A247" t="str">
            <v>03.04.030</v>
          </cell>
          <cell r="B247" t="str">
            <v>DESMONTAGEM DE ESTRUTURA METALICA</v>
          </cell>
          <cell r="C247" t="str">
            <v>KG</v>
          </cell>
        </row>
        <row r="248">
          <cell r="A248" t="str">
            <v>03.04.099</v>
          </cell>
          <cell r="B248" t="str">
            <v>ESTRUTURAS METALICAS</v>
          </cell>
          <cell r="C248" t="str">
            <v>MV</v>
          </cell>
        </row>
        <row r="249">
          <cell r="A249" t="str">
            <v>03.05.010</v>
          </cell>
          <cell r="B249" t="str">
            <v>PILAR DE MADEIRA (PASSAGEM COBERTA)</v>
          </cell>
          <cell r="C249" t="str">
            <v>UN</v>
          </cell>
        </row>
        <row r="250">
          <cell r="A250" t="str">
            <v>03.05.011</v>
          </cell>
          <cell r="B250" t="str">
            <v>VIGA DE MADEIRA 6X12 CM (PASSAGEM COBERTA)</v>
          </cell>
          <cell r="C250" t="str">
            <v>M</v>
          </cell>
        </row>
        <row r="251">
          <cell r="A251" t="str">
            <v>03.05.012</v>
          </cell>
          <cell r="B251" t="str">
            <v>VIGA DE MADEIRA 6X16 CM (PASSAGEM COBERTA)</v>
          </cell>
          <cell r="C251" t="str">
            <v>M</v>
          </cell>
        </row>
        <row r="252">
          <cell r="A252" t="str">
            <v>03.05.099</v>
          </cell>
          <cell r="B252" t="str">
            <v>ESTRUTURAS DE MADEIRA</v>
          </cell>
          <cell r="C252" t="str">
            <v>MV</v>
          </cell>
        </row>
        <row r="253">
          <cell r="A253" t="str">
            <v>03.50.001</v>
          </cell>
          <cell r="B253" t="str">
            <v>DEMOLIÇÃO DE CONCRETO INCLUINDO REVESTIMENTOS (MANUAL)</v>
          </cell>
          <cell r="C253" t="str">
            <v>M3</v>
          </cell>
        </row>
        <row r="254">
          <cell r="A254" t="str">
            <v>03.50.005</v>
          </cell>
          <cell r="B254" t="str">
            <v>DEMOLIÇÃO DE LAJES MISTAS OU PRÉ-MOLDADAS INCLUINDO REVESTIMENTOS (MANUAL)</v>
          </cell>
          <cell r="C254" t="str">
            <v>M2</v>
          </cell>
        </row>
        <row r="255">
          <cell r="A255" t="str">
            <v>03.50.099</v>
          </cell>
          <cell r="B255" t="str">
            <v>DEMOLICOES</v>
          </cell>
          <cell r="C255" t="str">
            <v>MV</v>
          </cell>
        </row>
        <row r="256">
          <cell r="A256" t="str">
            <v>03.60.099</v>
          </cell>
          <cell r="B256" t="str">
            <v>RETIRADAS</v>
          </cell>
          <cell r="C256" t="str">
            <v>MV</v>
          </cell>
        </row>
        <row r="257">
          <cell r="A257" t="str">
            <v>03.70.099</v>
          </cell>
          <cell r="B257" t="str">
            <v>RECOLOCACOES</v>
          </cell>
          <cell r="C257" t="str">
            <v>MV</v>
          </cell>
        </row>
        <row r="258">
          <cell r="A258" t="str">
            <v>03.80.099</v>
          </cell>
          <cell r="B258" t="str">
            <v>SERVICOS SUPER ESTRUTURA - CONSERVACAO</v>
          </cell>
          <cell r="C258" t="str">
            <v>MV</v>
          </cell>
        </row>
        <row r="259">
          <cell r="A259" t="str">
            <v>04.01.001</v>
          </cell>
          <cell r="B259" t="str">
            <v>ALVENARIA DE TIJOLO DE BARRO MACICO E=1/4 TIJOLO</v>
          </cell>
          <cell r="C259" t="str">
            <v>M2</v>
          </cell>
        </row>
        <row r="260">
          <cell r="A260" t="str">
            <v>04.01.002</v>
          </cell>
          <cell r="B260" t="str">
            <v>ALVENARIA DE TIJOLO DE BARRO MACICO E=1/2 TIJOLO</v>
          </cell>
          <cell r="C260" t="str">
            <v>M2</v>
          </cell>
        </row>
        <row r="261">
          <cell r="A261" t="str">
            <v>04.01.003</v>
          </cell>
          <cell r="B261" t="str">
            <v>ALVENARIA DE TIJOLO DE BARRO MACICO E=1 TIJOLO</v>
          </cell>
          <cell r="C261" t="str">
            <v>M2</v>
          </cell>
        </row>
        <row r="262">
          <cell r="A262" t="str">
            <v>04.01.012</v>
          </cell>
          <cell r="B262" t="str">
            <v>ALVENARIA DE TIJOLO DE BARRO A VISTA E=1/4 TIJOLO</v>
          </cell>
          <cell r="C262" t="str">
            <v>M2</v>
          </cell>
        </row>
        <row r="263">
          <cell r="A263" t="str">
            <v>04.01.013</v>
          </cell>
          <cell r="B263" t="str">
            <v>REVESTIMENTO COM TIJOLO DE BARRO A VISTA E=1/2 TIJOLO/DISP ALTERNADA</v>
          </cell>
          <cell r="C263" t="str">
            <v>M2</v>
          </cell>
        </row>
        <row r="264">
          <cell r="A264" t="str">
            <v>04.01.014</v>
          </cell>
          <cell r="B264" t="str">
            <v>ALVENARIA DE TIJOLO DE BARRO A VISTA E=1/2 TIJOLO</v>
          </cell>
          <cell r="C264" t="str">
            <v>M2</v>
          </cell>
        </row>
        <row r="265">
          <cell r="A265" t="str">
            <v>04.01.015</v>
          </cell>
          <cell r="B265" t="str">
            <v>ALVENARIA DE TIJOLO DE BARRO A VISTA E=1 TIJOLO</v>
          </cell>
          <cell r="C265" t="str">
            <v>M2</v>
          </cell>
        </row>
        <row r="266">
          <cell r="A266" t="str">
            <v>04.01.017</v>
          </cell>
          <cell r="B266" t="str">
            <v>ALVENARIA DE TIJOLO LAMINADO A VISTA E=1/2 TIJOLO/DISP ALTERNADO</v>
          </cell>
          <cell r="C266" t="str">
            <v>M2</v>
          </cell>
        </row>
        <row r="267">
          <cell r="A267" t="str">
            <v>04.01.018</v>
          </cell>
          <cell r="B267" t="str">
            <v>ALVENARIA DE TIJOLO LAMINADO A VISTA E=1/4 TIJOLO</v>
          </cell>
          <cell r="C267" t="str">
            <v>M2</v>
          </cell>
        </row>
        <row r="268">
          <cell r="A268" t="str">
            <v>04.01.019</v>
          </cell>
          <cell r="B268" t="str">
            <v>ALVENARIA DE TIJOLO LAMINADO A VISTA E=1/2 TIJOLO</v>
          </cell>
          <cell r="C268" t="str">
            <v>M2</v>
          </cell>
        </row>
        <row r="269">
          <cell r="A269" t="str">
            <v>04.01.020</v>
          </cell>
          <cell r="B269" t="str">
            <v>ALVENARIA DE TIJOLO LAMINADO A VISTA E=1 TIJOLO</v>
          </cell>
          <cell r="C269" t="str">
            <v>M2</v>
          </cell>
        </row>
        <row r="270">
          <cell r="A270" t="str">
            <v>04.01.030</v>
          </cell>
          <cell r="B270" t="str">
            <v>ALVENARIA DE BLOCOS DE CONCRETO E=9CM CLASSE C</v>
          </cell>
          <cell r="C270" t="str">
            <v>M2</v>
          </cell>
        </row>
        <row r="271">
          <cell r="A271" t="str">
            <v>04.01.033</v>
          </cell>
          <cell r="B271" t="str">
            <v>ALVENARIA DE BLOCO DE CONCRETO 14X19X39 CM CLASSE C</v>
          </cell>
          <cell r="C271" t="str">
            <v>M2</v>
          </cell>
        </row>
        <row r="272">
          <cell r="A272" t="str">
            <v>04.01.034</v>
          </cell>
          <cell r="B272" t="str">
            <v>ALVENARIA DE BLOCO DE CONCRETO 19X19X39 CM CLASSE C</v>
          </cell>
          <cell r="C272" t="str">
            <v>M2</v>
          </cell>
        </row>
        <row r="273">
          <cell r="A273" t="str">
            <v>04.01.042</v>
          </cell>
          <cell r="B273" t="str">
            <v>ALVENARIA DE BLOCO CERAMICO PORTANTE E=14CM</v>
          </cell>
          <cell r="C273" t="str">
            <v>M2</v>
          </cell>
        </row>
        <row r="274">
          <cell r="A274" t="str">
            <v>04.01.043</v>
          </cell>
          <cell r="B274" t="str">
            <v>ALVENARIA DE BLOCO CERAMICO PORTANTE E=19CM</v>
          </cell>
          <cell r="C274" t="str">
            <v>M2</v>
          </cell>
        </row>
        <row r="275">
          <cell r="A275" t="str">
            <v>04.01.045</v>
          </cell>
          <cell r="B275" t="str">
            <v>CONCRETO GROUT, PREPARADO NO LOCAL, LANÇADO E ADENSADO</v>
          </cell>
          <cell r="C275" t="str">
            <v>M3</v>
          </cell>
        </row>
        <row r="276">
          <cell r="A276" t="str">
            <v>04.01.046</v>
          </cell>
          <cell r="B276" t="str">
            <v>ARMADURA CA 50 PARA PAREDE AUTO-PORTANTE</v>
          </cell>
          <cell r="C276" t="str">
            <v>KG</v>
          </cell>
        </row>
        <row r="277">
          <cell r="A277" t="str">
            <v>04.01.047</v>
          </cell>
          <cell r="B277" t="str">
            <v>ARMADURA CA 60 PARA PAREDE AUTO-PORTANTE</v>
          </cell>
          <cell r="C277" t="str">
            <v>KG</v>
          </cell>
        </row>
        <row r="278">
          <cell r="A278" t="str">
            <v>04.01.049</v>
          </cell>
          <cell r="B278" t="str">
            <v>ALVENARIA AUTO-PORTANTE: BLOCO CONCRETO ESTRUTURAL DE 19X19X19CM CLASSE B</v>
          </cell>
          <cell r="C278" t="str">
            <v>M2</v>
          </cell>
        </row>
        <row r="279">
          <cell r="A279" t="str">
            <v>04.01.050</v>
          </cell>
          <cell r="B279" t="str">
            <v>ALVENARIA AUTO-PORTANTE: BLOCO CONCRETO ESTRUTURAL DE 14X19X39CM CLASSE B</v>
          </cell>
          <cell r="C279" t="str">
            <v>M2</v>
          </cell>
        </row>
        <row r="280">
          <cell r="A280" t="str">
            <v>04.01.051</v>
          </cell>
          <cell r="B280" t="str">
            <v>ALVENARIA AUTO-PORTANTE: BLOCO CONCRETO ESTRUTURAL DE 19X19X39CM CLASSE B</v>
          </cell>
          <cell r="C280" t="str">
            <v>M2</v>
          </cell>
        </row>
        <row r="281">
          <cell r="A281" t="str">
            <v>04.01.058</v>
          </cell>
          <cell r="B281" t="str">
            <v>VERGA/CINTA EM BLOCO DE CONCRETO CANALETA - 14 CM</v>
          </cell>
          <cell r="C281" t="str">
            <v>M</v>
          </cell>
        </row>
        <row r="282">
          <cell r="A282" t="str">
            <v>04.01.059</v>
          </cell>
          <cell r="B282" t="str">
            <v>VERGA/CINTA EM BLOCO DE CONCRETO CANALETA - 19 CM</v>
          </cell>
          <cell r="C282" t="str">
            <v>M</v>
          </cell>
        </row>
        <row r="283">
          <cell r="A283" t="str">
            <v>04.01.063</v>
          </cell>
          <cell r="B283" t="str">
            <v>ALVENARIA DE CONCRETO CELULAR - BLOCOS E=7,5CM</v>
          </cell>
          <cell r="C283" t="str">
            <v>M2</v>
          </cell>
        </row>
        <row r="284">
          <cell r="A284" t="str">
            <v>04.01.064</v>
          </cell>
          <cell r="B284" t="str">
            <v>ALVENARIA DE CONCRETO CELULAR - BLOCOS E=10CM</v>
          </cell>
          <cell r="C284" t="str">
            <v>M2</v>
          </cell>
        </row>
        <row r="285">
          <cell r="A285" t="str">
            <v>04.01.065</v>
          </cell>
          <cell r="B285" t="str">
            <v>ALVENARIA DE CONCRETO CELULAR BLOCOS E=15CM</v>
          </cell>
          <cell r="C285" t="str">
            <v>M2</v>
          </cell>
        </row>
        <row r="286">
          <cell r="A286" t="str">
            <v>04.01.070</v>
          </cell>
          <cell r="B286" t="str">
            <v>ALVENARIA DE TIJOLO CERAMICO FURADO (BAIANO) ESP.NOM. 10 CM</v>
          </cell>
          <cell r="C286" t="str">
            <v>M2</v>
          </cell>
        </row>
        <row r="287">
          <cell r="A287" t="str">
            <v>04.01.071</v>
          </cell>
          <cell r="B287" t="str">
            <v>ALVENARIA DE TIJOLO CERAMICO FURADO (BAIANO) ESP.NOM. 12.5 CM</v>
          </cell>
          <cell r="C287" t="str">
            <v>M2</v>
          </cell>
        </row>
        <row r="288">
          <cell r="A288" t="str">
            <v>04.01.072</v>
          </cell>
          <cell r="B288" t="str">
            <v>ALVENARIA DE TIJOLO CERAMICO FURADO (BAIANO) ESP.NOM 15 CM</v>
          </cell>
          <cell r="C288" t="str">
            <v>M2</v>
          </cell>
        </row>
        <row r="289">
          <cell r="A289" t="str">
            <v>04.01.073</v>
          </cell>
          <cell r="B289" t="str">
            <v>ALVENARIA DE TIJOLO CERAMICO FURADO (BAIANO) ESP.NOM. 20 CM</v>
          </cell>
          <cell r="C289" t="str">
            <v>M2</v>
          </cell>
        </row>
        <row r="290">
          <cell r="A290" t="str">
            <v>04.01.099</v>
          </cell>
          <cell r="B290" t="str">
            <v>ALVENARIAS</v>
          </cell>
          <cell r="C290" t="str">
            <v>MV</v>
          </cell>
        </row>
        <row r="291">
          <cell r="A291" t="str">
            <v>04.02.014</v>
          </cell>
          <cell r="B291" t="str">
            <v>ELEMENTO VAZADO DE CONCRETO TIPO QUADRICULADO 16 FUROS C/ALETAS INCLINADAS 39X39X10CM</v>
          </cell>
          <cell r="C291" t="str">
            <v>M2</v>
          </cell>
        </row>
        <row r="292">
          <cell r="A292" t="str">
            <v>04.02.015</v>
          </cell>
          <cell r="B292" t="str">
            <v>ELEMENTO VAZADO DE CONCRETO TIPO CAIXILHO 40X40X20CM</v>
          </cell>
          <cell r="C292" t="str">
            <v>M2</v>
          </cell>
        </row>
        <row r="293">
          <cell r="A293" t="str">
            <v>04.02.018</v>
          </cell>
          <cell r="B293" t="str">
            <v>ELEMENTO VAZADO DE BLOCO DE CONCRETO 19X19X39CM CLASSE C</v>
          </cell>
          <cell r="C293" t="str">
            <v>M2</v>
          </cell>
        </row>
        <row r="294">
          <cell r="A294" t="str">
            <v>04.02.020</v>
          </cell>
          <cell r="B294" t="str">
            <v>ELEMENTO VAZADO DE BLOCOS CERAMICOS DE VEDACAO</v>
          </cell>
          <cell r="C294" t="str">
            <v>M2</v>
          </cell>
        </row>
        <row r="295">
          <cell r="A295" t="str">
            <v>04.02.062</v>
          </cell>
          <cell r="B295" t="str">
            <v>ELEMENTO VAZADO CERAMICO 18X18X7CM</v>
          </cell>
          <cell r="C295" t="str">
            <v>M2</v>
          </cell>
        </row>
        <row r="296">
          <cell r="A296" t="str">
            <v>04.02.099</v>
          </cell>
          <cell r="B296" t="str">
            <v>ELEMENTOS VAZADOS</v>
          </cell>
          <cell r="C296" t="str">
            <v>MV</v>
          </cell>
        </row>
        <row r="297">
          <cell r="A297" t="str">
            <v>04.03.001</v>
          </cell>
          <cell r="B297" t="str">
            <v>DV-01 DIVISORIA DE GRANILITE - LATERAL ABERTA</v>
          </cell>
          <cell r="C297" t="str">
            <v>M</v>
          </cell>
        </row>
        <row r="298">
          <cell r="A298" t="str">
            <v>04.03.002</v>
          </cell>
          <cell r="B298" t="str">
            <v>DV-02 DIVISORIA DE GRANILITE - LATERAL FECHADA</v>
          </cell>
          <cell r="C298" t="str">
            <v>M</v>
          </cell>
        </row>
        <row r="299">
          <cell r="A299" t="str">
            <v>04.03.003</v>
          </cell>
          <cell r="B299" t="str">
            <v>DV-03 DIVISORIA DE GRANILITE - FRONTAL</v>
          </cell>
          <cell r="C299" t="str">
            <v>M</v>
          </cell>
        </row>
        <row r="300">
          <cell r="A300" t="str">
            <v>04.03.005</v>
          </cell>
          <cell r="B300" t="str">
            <v>DV-06 DIVISORIA DE GRANILITE SANITARIO INFANTIL H=1,20M</v>
          </cell>
          <cell r="C300" t="str">
            <v>M</v>
          </cell>
        </row>
        <row r="301">
          <cell r="A301" t="str">
            <v>04.03.008</v>
          </cell>
          <cell r="B301" t="str">
            <v>DV-04 DIVISÓRIA DE GRANILITE - ANTEPARO</v>
          </cell>
          <cell r="C301" t="str">
            <v>M</v>
          </cell>
        </row>
        <row r="302">
          <cell r="A302" t="str">
            <v>04.03.009</v>
          </cell>
          <cell r="B302" t="str">
            <v>DV-07 DIVISÓRIA DE GRANILITE</v>
          </cell>
          <cell r="C302" t="str">
            <v>M2</v>
          </cell>
        </row>
        <row r="303">
          <cell r="A303" t="str">
            <v>04.03.010</v>
          </cell>
          <cell r="B303" t="str">
            <v>DIVISORIA DV-03 CR  SANITARIO / VESTIARIO FUNCIONARIOS USO EXCLUSIVO PADRÃOCRECHE</v>
          </cell>
          <cell r="C303" t="str">
            <v>M</v>
          </cell>
        </row>
        <row r="304">
          <cell r="A304" t="str">
            <v>04.03.020</v>
          </cell>
          <cell r="B304" t="str">
            <v>PLACAS DE CONCRETO - ESPESSURA 5 CM</v>
          </cell>
          <cell r="C304" t="str">
            <v>M2</v>
          </cell>
        </row>
        <row r="305">
          <cell r="A305" t="str">
            <v>04.03.022</v>
          </cell>
          <cell r="B305" t="str">
            <v>DIVISORIA CHAPA FIBRA MAD PRENS BP/PAINEL/VIDRO/VENTIL PERM E=35MM</v>
          </cell>
          <cell r="C305" t="str">
            <v>M2</v>
          </cell>
        </row>
        <row r="306">
          <cell r="A306" t="str">
            <v>04.03.023</v>
          </cell>
          <cell r="B306" t="str">
            <v>DIVISORIA CHAPA FIBRA MAD PRENS BP/PAINEL CEGO 1,20X2,11M E=35MM</v>
          </cell>
          <cell r="C306" t="str">
            <v>M2</v>
          </cell>
        </row>
        <row r="307">
          <cell r="A307" t="str">
            <v>04.03.025</v>
          </cell>
          <cell r="B307" t="str">
            <v>DIVISORIA CHAPA FIBRA MAD PRENS BP/PAINEL VENT PERM 1,20X2,11M E=35MM</v>
          </cell>
          <cell r="C307" t="str">
            <v>M2</v>
          </cell>
        </row>
        <row r="308">
          <cell r="A308" t="str">
            <v>04.03.026</v>
          </cell>
          <cell r="B308" t="str">
            <v>DV-05 DIVISORIA PARA SALA DE INFORMÁTICA</v>
          </cell>
          <cell r="C308" t="str">
            <v>M2</v>
          </cell>
        </row>
        <row r="309">
          <cell r="A309" t="str">
            <v>04.03.028</v>
          </cell>
          <cell r="B309" t="str">
            <v>DIVISORIA DE  PLACA DE GESSO ACARTONADO STANDARD 15MM ESPESSURA 100/70  COM LÃ MINERAL. FORNECIDA E INSTALADA</v>
          </cell>
          <cell r="C309" t="str">
            <v>M2</v>
          </cell>
        </row>
        <row r="310">
          <cell r="A310" t="str">
            <v>04.03.029</v>
          </cell>
          <cell r="B310" t="str">
            <v>DIVISORIA DE  PLACA DE GESSO ACARTONADO STANDARD 15MM ESPESSURA 120/90  COM LÃ MINERAL. FORNECIDA E INSTALADA</v>
          </cell>
          <cell r="C310" t="str">
            <v>M2</v>
          </cell>
        </row>
        <row r="311">
          <cell r="A311" t="str">
            <v>04.03.099</v>
          </cell>
          <cell r="B311" t="str">
            <v>PLACAS DIVISORIAS</v>
          </cell>
          <cell r="C311" t="str">
            <v>MV</v>
          </cell>
        </row>
        <row r="312">
          <cell r="A312" t="str">
            <v>04.50.001</v>
          </cell>
          <cell r="B312" t="str">
            <v>DEMOLIÇÃO DE ALVENARIAS EM GERAL E ELEMENTOS VAZADOS,INCL REVESTIMENTOS</v>
          </cell>
          <cell r="C312" t="str">
            <v>M3</v>
          </cell>
        </row>
        <row r="313">
          <cell r="A313" t="str">
            <v>04.50.010</v>
          </cell>
          <cell r="B313" t="str">
            <v>DEMOLIÇÃO DE DIVISÓRIAS DE MADEIRA INCLUINDO ENTARUGAMENTO</v>
          </cell>
          <cell r="C313" t="str">
            <v>M2</v>
          </cell>
        </row>
        <row r="314">
          <cell r="A314" t="str">
            <v>04.50.011</v>
          </cell>
          <cell r="B314" t="str">
            <v>DEMOLIÇÃO DE DIVISÓRIAS EM PLACAS PARA SANITÁRIOS</v>
          </cell>
          <cell r="C314" t="str">
            <v>M2</v>
          </cell>
        </row>
        <row r="315">
          <cell r="A315" t="str">
            <v>04.50.012</v>
          </cell>
          <cell r="B315" t="str">
            <v>DEMOLIÇÃO DE PLACAS DE FIBRO CIMENTO</v>
          </cell>
          <cell r="C315" t="str">
            <v>M2</v>
          </cell>
        </row>
        <row r="316">
          <cell r="A316" t="str">
            <v>04.50.099</v>
          </cell>
          <cell r="B316" t="str">
            <v>DEMOLICOES</v>
          </cell>
          <cell r="C316" t="str">
            <v>MV</v>
          </cell>
        </row>
        <row r="317">
          <cell r="A317" t="str">
            <v>04.60.010</v>
          </cell>
          <cell r="B317" t="str">
            <v>RETIRADA DE DIVISÓRIAS EM CHAPAS DE MADEIRA, INCLUSIVE ENTARUGAMENTO</v>
          </cell>
          <cell r="C317" t="str">
            <v>M2</v>
          </cell>
        </row>
        <row r="318">
          <cell r="A318" t="str">
            <v>04.60.011</v>
          </cell>
          <cell r="B318" t="str">
            <v>RETIRADA DE DIVISÓRIAS EM CHAPA DE MADEIRA,EXCLUSIVE ENTARUGAMENTO</v>
          </cell>
          <cell r="C318" t="str">
            <v>M2</v>
          </cell>
        </row>
        <row r="319">
          <cell r="A319" t="str">
            <v>04.60.012</v>
          </cell>
          <cell r="B319" t="str">
            <v>RETIRADA DE PAINÉIS DIVISÓRIAS COM MONTANTES METÁLICAS</v>
          </cell>
          <cell r="C319" t="str">
            <v>M2</v>
          </cell>
        </row>
        <row r="320">
          <cell r="A320" t="str">
            <v>04.60.099</v>
          </cell>
          <cell r="B320" t="str">
            <v>RETIRADAS</v>
          </cell>
          <cell r="C320" t="str">
            <v>MV</v>
          </cell>
        </row>
        <row r="321">
          <cell r="A321" t="str">
            <v>04.70.010</v>
          </cell>
          <cell r="B321" t="str">
            <v>RECOLOCAÇÃO DE DIVISÓRIAS EM CHAPAS DE MADEIRA INCLUSIVE ENTARUGAMENTO</v>
          </cell>
          <cell r="C321" t="str">
            <v>M2</v>
          </cell>
        </row>
        <row r="322">
          <cell r="A322" t="str">
            <v>04.70.011</v>
          </cell>
          <cell r="B322" t="str">
            <v>RECOLOCAÇÃO DE DIVISÓRIAS EM CHAPAS DE MADEIRA EXCLUSIVE ENTARUGAMENTO</v>
          </cell>
          <cell r="C322" t="str">
            <v>M2</v>
          </cell>
        </row>
        <row r="323">
          <cell r="A323" t="str">
            <v>04.70.012</v>
          </cell>
          <cell r="B323" t="str">
            <v>RECOLOCAÇÃO DE PAINÉIS DIVISÓRIOS COM MONTANTES METÁLICAS</v>
          </cell>
          <cell r="C323" t="str">
            <v>M2</v>
          </cell>
        </row>
        <row r="324">
          <cell r="A324" t="str">
            <v>04.70.099</v>
          </cell>
          <cell r="B324" t="str">
            <v>RECOLOCACOES DE ALVENARIA E OUTROS ELEMENTOS DIVISORIOS</v>
          </cell>
          <cell r="C324" t="str">
            <v>MV</v>
          </cell>
        </row>
        <row r="325">
          <cell r="A325" t="str">
            <v>04.80.002</v>
          </cell>
          <cell r="B325" t="str">
            <v>ELEMENTO VAZADO REF NEO REX 16 19X19X10CM</v>
          </cell>
          <cell r="C325" t="str">
            <v>M2</v>
          </cell>
        </row>
        <row r="326">
          <cell r="A326" t="str">
            <v>04.80.003</v>
          </cell>
          <cell r="B326" t="str">
            <v>ELEMENTO VAZADO REF NEO REX 16DC 19X19X19CM</v>
          </cell>
          <cell r="C326" t="str">
            <v>M2</v>
          </cell>
        </row>
        <row r="327">
          <cell r="A327" t="str">
            <v>04.80.004</v>
          </cell>
          <cell r="B327" t="str">
            <v>ELEMENTO VAZADO REF NEO REX 90 39X39X7CM</v>
          </cell>
          <cell r="C327" t="str">
            <v>M2</v>
          </cell>
        </row>
        <row r="328">
          <cell r="A328" t="str">
            <v>04.80.011</v>
          </cell>
          <cell r="B328" t="str">
            <v>DIVISORIA CHAPA COMPENSADO E=4MM G1-C8  AMBAS FACES INCL ENTARUGAMENTO</v>
          </cell>
          <cell r="C328" t="str">
            <v>M2</v>
          </cell>
        </row>
        <row r="329">
          <cell r="A329" t="str">
            <v>04.80.015</v>
          </cell>
          <cell r="B329" t="str">
            <v>DIVISORIAS DE CHAPAS DURATEX OU SIMILAR,INCL ENTARUGAMENTO</v>
          </cell>
          <cell r="C329" t="str">
            <v>M2</v>
          </cell>
        </row>
        <row r="330">
          <cell r="A330" t="str">
            <v>04.80.016</v>
          </cell>
          <cell r="B330" t="str">
            <v>CHAPA DURATEX OU SIMILAR</v>
          </cell>
          <cell r="C330" t="str">
            <v>M2</v>
          </cell>
        </row>
        <row r="331">
          <cell r="A331" t="str">
            <v>04.80.017</v>
          </cell>
          <cell r="B331" t="str">
            <v>DIVISORIAS DE CHAPAS DIVILUX OU SIMILAR</v>
          </cell>
          <cell r="C331" t="str">
            <v>M2</v>
          </cell>
        </row>
        <row r="332">
          <cell r="A332" t="str">
            <v>04.80.099</v>
          </cell>
          <cell r="B332" t="str">
            <v>SERVICOS DE ALVENARIA E OUTROS ELEMENTOS DIVISORIOS - CONSERVACAO</v>
          </cell>
          <cell r="C332" t="str">
            <v>MV</v>
          </cell>
        </row>
        <row r="333">
          <cell r="A333" t="str">
            <v>05.01.001</v>
          </cell>
          <cell r="B333" t="str">
            <v>PM-67 PORTA DE MADEIRA MACHO/FEMEA P/ PINT. BAT. MET. L=82CM</v>
          </cell>
          <cell r="C333" t="str">
            <v>UN</v>
          </cell>
        </row>
        <row r="334">
          <cell r="A334" t="str">
            <v>05.01.002</v>
          </cell>
          <cell r="B334" t="str">
            <v>PM-68 PORTA DE MADEIRA MACHO/FEMEA P/ PINT. BAT. MET. L=92CM</v>
          </cell>
          <cell r="C334" t="str">
            <v>UN</v>
          </cell>
        </row>
        <row r="335">
          <cell r="A335" t="str">
            <v>05.01.004</v>
          </cell>
          <cell r="B335" t="str">
            <v>PM-04 PORTA DE MADEIRA SARRAFEADA P/ PINT. BAT. MADEIRA L=82CM</v>
          </cell>
          <cell r="C335" t="str">
            <v>UN</v>
          </cell>
        </row>
        <row r="336">
          <cell r="A336" t="str">
            <v>05.01.005</v>
          </cell>
          <cell r="B336" t="str">
            <v>PM-05 PORTA DE MADEIRA SARRAFEADA P/ PINT. BAT. MADEIRA L=92CM</v>
          </cell>
          <cell r="C336" t="str">
            <v>UN</v>
          </cell>
        </row>
        <row r="337">
          <cell r="A337" t="str">
            <v>05.01.009</v>
          </cell>
          <cell r="B337" t="str">
            <v>PM-19 PORTA DE MADEIRA MACHO/FEMEA P/ PINT. BAT. MADEIRA L=62CM</v>
          </cell>
          <cell r="C337" t="str">
            <v>UN</v>
          </cell>
        </row>
        <row r="338">
          <cell r="A338" t="str">
            <v>05.01.010</v>
          </cell>
          <cell r="B338" t="str">
            <v>PM-20 PORTA DE MADEIRA MACHO/FEMEA P/ PINT. BAT. MADEIRA L=82CM</v>
          </cell>
          <cell r="C338" t="str">
            <v>UN</v>
          </cell>
        </row>
        <row r="339">
          <cell r="A339" t="str">
            <v>05.01.011</v>
          </cell>
          <cell r="B339" t="str">
            <v>PM-21 PORTA DE MADEIRA MACHO/FEMEA P/ PINT. BAT. MADEIRA L=92CM</v>
          </cell>
          <cell r="C339" t="str">
            <v>UN</v>
          </cell>
        </row>
        <row r="340">
          <cell r="A340" t="str">
            <v>05.01.013</v>
          </cell>
          <cell r="B340" t="str">
            <v>PM-23 PORTA DE MADEIRA MACHO/FEMEA P/ PINT. BAT. MADEIRA L=72CM</v>
          </cell>
          <cell r="C340" t="str">
            <v>UN</v>
          </cell>
        </row>
        <row r="341">
          <cell r="A341" t="str">
            <v>05.01.014</v>
          </cell>
          <cell r="B341" t="str">
            <v>PM-24 PORTA DE MADEIRA SARRAFEADA P/ PINT. BAT. MADEIRA L=72CM</v>
          </cell>
          <cell r="C341" t="str">
            <v>UN</v>
          </cell>
        </row>
        <row r="342">
          <cell r="A342" t="str">
            <v>05.01.024</v>
          </cell>
          <cell r="B342" t="str">
            <v>PM-34 PORTA DE MADEIRA MACHO/FEMEA P/ PINT. C/ BAND. BAT. MET. L=72CM</v>
          </cell>
          <cell r="C342" t="str">
            <v>UN</v>
          </cell>
        </row>
        <row r="343">
          <cell r="A343" t="str">
            <v>05.01.025</v>
          </cell>
          <cell r="B343" t="str">
            <v>PM-35 PORTA DE MADEIRA MACHO/FEMEA P/ PINT. C/ BAND. BAT. MET. L=82CM</v>
          </cell>
          <cell r="C343" t="str">
            <v>UN</v>
          </cell>
        </row>
        <row r="344">
          <cell r="A344" t="str">
            <v>05.01.026</v>
          </cell>
          <cell r="B344" t="str">
            <v>PM-36 PORTA DE MADEIRA MACHO/FEMEA P/ PINT. C/ BAND. BAT. MET. L=92CM</v>
          </cell>
          <cell r="C344" t="str">
            <v>UN</v>
          </cell>
        </row>
        <row r="345">
          <cell r="A345" t="str">
            <v>05.01.028</v>
          </cell>
          <cell r="B345" t="str">
            <v>PORTAS PARA DIVISORIAS CHAPA FIBRA MAD PRENS BP COM FERRAGENS</v>
          </cell>
          <cell r="C345" t="str">
            <v>UN</v>
          </cell>
        </row>
        <row r="346">
          <cell r="A346" t="str">
            <v>05.01.029</v>
          </cell>
          <cell r="B346" t="str">
            <v>PM-74 PORTA SARRAFEADO MACIÇO P/BOXES L=62CM-COMPLETA</v>
          </cell>
          <cell r="C346" t="str">
            <v>UN</v>
          </cell>
        </row>
        <row r="347">
          <cell r="A347" t="str">
            <v>05.01.036</v>
          </cell>
          <cell r="B347" t="str">
            <v>PM-38 PORTA DE MADEIRA MACHO/FEMEA P/ PINT. C/ BAND. BAT. MAD. L=72CM</v>
          </cell>
          <cell r="C347" t="str">
            <v>UN</v>
          </cell>
        </row>
        <row r="348">
          <cell r="A348" t="str">
            <v>05.01.037</v>
          </cell>
          <cell r="B348" t="str">
            <v>PM-39 PORTA DE MADEIRA MACHO/FEMEA P/ PINT. C/ BAND. BAT. MAD. L=82CM</v>
          </cell>
          <cell r="C348" t="str">
            <v>UN</v>
          </cell>
        </row>
        <row r="349">
          <cell r="A349" t="str">
            <v>05.01.044</v>
          </cell>
          <cell r="B349" t="str">
            <v>PM-40 PORTA DE MADEIRA MACHO/FEMEA P/ PINT. C/ BAND. BAT. MAD. L=92CM</v>
          </cell>
          <cell r="C349" t="str">
            <v>UN</v>
          </cell>
        </row>
        <row r="350">
          <cell r="A350" t="str">
            <v>05.01.046</v>
          </cell>
          <cell r="B350" t="str">
            <v>PM-70 PORTA DE MADEIRA SARRAFEADA P/ PINT. BAT. MET. L=72CM</v>
          </cell>
          <cell r="C350" t="str">
            <v>UN</v>
          </cell>
        </row>
        <row r="351">
          <cell r="A351" t="str">
            <v>05.01.047</v>
          </cell>
          <cell r="B351" t="str">
            <v>PM-71 PORTA DE MADEIRA SARRAFEADA P/ PINT. BAT. MET. L=82CM</v>
          </cell>
          <cell r="C351" t="str">
            <v>UN</v>
          </cell>
        </row>
        <row r="352">
          <cell r="A352" t="str">
            <v>05.01.048</v>
          </cell>
          <cell r="B352" t="str">
            <v>PM-72 PORTA DE MADEIRA SARRAFEADA P/ PINT. BAT. MET. L=92CM</v>
          </cell>
          <cell r="C352" t="str">
            <v>UN</v>
          </cell>
        </row>
        <row r="353">
          <cell r="A353" t="str">
            <v>05.01.050</v>
          </cell>
          <cell r="B353" t="str">
            <v>PM-81 PORTA SARRAFEADO MACIÇO P/BOXE ACESSIVEL-COMPLETA</v>
          </cell>
          <cell r="C353" t="str">
            <v>UN</v>
          </cell>
        </row>
        <row r="354">
          <cell r="A354" t="str">
            <v>05.01.051</v>
          </cell>
          <cell r="B354" t="str">
            <v>PM-75 PORTA SARRAFEADA MACICA SANIT. ACESSIVEL BAT. MET.</v>
          </cell>
          <cell r="C354" t="str">
            <v>UN</v>
          </cell>
        </row>
        <row r="355">
          <cell r="A355" t="str">
            <v>05.01.069</v>
          </cell>
          <cell r="B355" t="str">
            <v>PM-82 PORTA DE CORRER ACESSIVEL SARRAF.MACIÇA P/PINTURA(L=111CM)</v>
          </cell>
          <cell r="C355" t="str">
            <v>UN</v>
          </cell>
        </row>
        <row r="356">
          <cell r="A356" t="str">
            <v>05.01.070</v>
          </cell>
          <cell r="B356" t="str">
            <v>PM-83 PORTA DE CORRER ACESSIVEL SARRAFEADA MACIÇA G1-C1 P/PINTURA L=101CM</v>
          </cell>
          <cell r="C356" t="str">
            <v>UN</v>
          </cell>
        </row>
        <row r="357">
          <cell r="A357" t="str">
            <v>05.01.090</v>
          </cell>
          <cell r="B357" t="str">
            <v>PM-58 PORTA DE MADEIRA SARRAFEADA P/ PINT. C/ BAND. BAT. MET. L=72CM INCLUSIVE REFORÇO DE FECHADURA</v>
          </cell>
          <cell r="C357" t="str">
            <v>UN</v>
          </cell>
        </row>
        <row r="358">
          <cell r="A358" t="str">
            <v>05.01.091</v>
          </cell>
          <cell r="B358" t="str">
            <v>PM-59 PORTA DE MADEIRA SARRAFEADA P/ PINT. C/ BAND. BAT. MET. L=82CM INCLUSIVE REFORÇO DE FECHADURA</v>
          </cell>
          <cell r="C358" t="str">
            <v>UN</v>
          </cell>
        </row>
        <row r="359">
          <cell r="A359" t="str">
            <v>05.01.092</v>
          </cell>
          <cell r="B359" t="str">
            <v>PM-60 PORTA DE MADEIRA SARRAFEADA P/ PINT. C/ BAND. BAT. MET. L=92CM INCLUSIVE REFORÇO DE FECHADURA</v>
          </cell>
          <cell r="C359" t="str">
            <v>UN</v>
          </cell>
        </row>
        <row r="360">
          <cell r="A360" t="str">
            <v>05.01.094</v>
          </cell>
          <cell r="B360" t="str">
            <v>PM-62 PORTA DE MADEIRA SARRAFEADA P/ PINT. C/ BAND. BAT. MAD. L=72CM INCLUSIVE REFORÇO DE FECHADURA</v>
          </cell>
          <cell r="C360" t="str">
            <v>UN</v>
          </cell>
        </row>
        <row r="361">
          <cell r="A361" t="str">
            <v>05.01.095</v>
          </cell>
          <cell r="B361" t="str">
            <v>PM-63 PORTA DE MADEIRA SARRAFEADA P/ PINT. C/ BAND. BAT. MAD. L=82CM INCLUSIVE REFORÇO DE FECHADURA</v>
          </cell>
          <cell r="C361" t="str">
            <v>UN</v>
          </cell>
        </row>
        <row r="362">
          <cell r="A362" t="str">
            <v>05.01.096</v>
          </cell>
          <cell r="B362" t="str">
            <v>PM-64 PORTA DE MADEIRA SARRAFEADA P/ PINT. C/ BAND. BAT. MAD. L=92CM INCLUSIVE REFORÇO DE FECHADURA</v>
          </cell>
          <cell r="C362" t="str">
            <v>UN</v>
          </cell>
        </row>
        <row r="363">
          <cell r="A363" t="str">
            <v>05.01.098</v>
          </cell>
          <cell r="B363" t="str">
            <v>PM-66 PORTA DE MADEIRA MACHO/FEMEA P/ PINT. BAT. MET. L=72CM</v>
          </cell>
          <cell r="C363" t="str">
            <v>UN</v>
          </cell>
        </row>
        <row r="364">
          <cell r="A364" t="str">
            <v>05.01.099</v>
          </cell>
          <cell r="B364" t="str">
            <v>ELEMENTOS DE MADEIRA COM ACESSORIO</v>
          </cell>
          <cell r="C364" t="str">
            <v>MV</v>
          </cell>
        </row>
        <row r="365">
          <cell r="A365" t="str">
            <v>05.01.100</v>
          </cell>
          <cell r="B365" t="str">
            <v>PM-69 PORTA DE MADEIRA MACHO/FEMEA P/ PINT. BAT. MET. L=124CM</v>
          </cell>
          <cell r="C365" t="str">
            <v>UN</v>
          </cell>
        </row>
        <row r="366">
          <cell r="A366" t="str">
            <v>05.01.101</v>
          </cell>
          <cell r="B366" t="str">
            <v>PM-08 PORTA DE MADEIRA SARRAFEADA P/ PINT. BAT. MADEIRA L=124CM INCLUSIVE REFORÇO FECHADURA</v>
          </cell>
          <cell r="C366" t="str">
            <v>UN</v>
          </cell>
        </row>
        <row r="367">
          <cell r="A367" t="str">
            <v>05.01.102</v>
          </cell>
          <cell r="B367" t="str">
            <v>PM-22 PORTA DE MADEIRA MACHO/FEMEA P/ PINT. BAT. MADEIRA L=124CM</v>
          </cell>
          <cell r="C367" t="str">
            <v>UN</v>
          </cell>
        </row>
        <row r="368">
          <cell r="A368" t="str">
            <v>05.01.103</v>
          </cell>
          <cell r="B368" t="str">
            <v>PM-37 PORTA DE MADEIRA MACHO/FEMEA P/ PINT. C/ BAND. BAT. MET. L=124CM</v>
          </cell>
          <cell r="C368" t="str">
            <v>UN</v>
          </cell>
        </row>
        <row r="369">
          <cell r="A369" t="str">
            <v>05.01.104</v>
          </cell>
          <cell r="B369" t="str">
            <v>PM-41 PORTA DE MADEIRA MACHO/FEMEA P/ PINT. C/ BAND. BAT. MAD. L=124CM</v>
          </cell>
          <cell r="C369" t="str">
            <v>UN</v>
          </cell>
        </row>
        <row r="370">
          <cell r="A370" t="str">
            <v>05.01.105</v>
          </cell>
          <cell r="B370" t="str">
            <v>PM-73 PORTA DE MADEIRA SARRAFEADA P/ PINT. BAT. MET. L=124CM INCLUSIVE REFORÇO FECHADURA</v>
          </cell>
          <cell r="C370" t="str">
            <v>UN</v>
          </cell>
        </row>
        <row r="371">
          <cell r="A371" t="str">
            <v>05.01.106</v>
          </cell>
          <cell r="B371" t="str">
            <v>PM-61 PORTA DE MADEIRA SARRAFEADA P/ PINT. C/ BAND. BAT. MET. L=124CM INCLUSIVE REFORÇO DE FECHADURA</v>
          </cell>
          <cell r="C371" t="str">
            <v>UN</v>
          </cell>
        </row>
        <row r="372">
          <cell r="A372" t="str">
            <v>05.01.107</v>
          </cell>
          <cell r="B372" t="str">
            <v>PM-65 PORTA DE MADEIRA SARRAFEADA P/ PINT. C/ BAND. BAT. MAD. L=124CM INCLUSIVE REFORÇO DE FECHADURA</v>
          </cell>
          <cell r="C372" t="str">
            <v>UN</v>
          </cell>
        </row>
        <row r="373">
          <cell r="A373" t="str">
            <v>05.01.108</v>
          </cell>
          <cell r="B373" t="str">
            <v>PM-76 PORTA SARRAFEADA MACICA SANIT. ACESSIVEL BAT. MAD.</v>
          </cell>
          <cell r="C373" t="str">
            <v>UN</v>
          </cell>
        </row>
        <row r="374">
          <cell r="A374" t="str">
            <v>05.01.109</v>
          </cell>
          <cell r="B374" t="str">
            <v>PM-79 PORTA SARRAFEADA MACICA PARA HALL DO ELEVADOR BAT. MET</v>
          </cell>
          <cell r="C374" t="str">
            <v>UN</v>
          </cell>
        </row>
        <row r="375">
          <cell r="A375" t="str">
            <v>05.01.110</v>
          </cell>
          <cell r="B375" t="str">
            <v>PM-80 PORTA SARRAFEADA MACICA  PARA HALL DO ELEVADOR BAT. MAD.</v>
          </cell>
          <cell r="C375" t="str">
            <v>UN</v>
          </cell>
        </row>
        <row r="376">
          <cell r="A376" t="str">
            <v>05.02.099</v>
          </cell>
          <cell r="B376" t="str">
            <v>ELEMENTOS DE MADEIRA COM ACESSORIO</v>
          </cell>
          <cell r="C376" t="str">
            <v>MV</v>
          </cell>
        </row>
        <row r="377">
          <cell r="A377" t="str">
            <v>05.03.099</v>
          </cell>
          <cell r="B377" t="str">
            <v>FERRAGENS</v>
          </cell>
          <cell r="C377" t="str">
            <v>MV</v>
          </cell>
        </row>
        <row r="378">
          <cell r="A378" t="str">
            <v>05.04.099</v>
          </cell>
          <cell r="B378" t="str">
            <v>QUADRO NEGRO / QUADROS DE AVISO</v>
          </cell>
          <cell r="C378" t="str">
            <v>MV</v>
          </cell>
        </row>
        <row r="379">
          <cell r="A379" t="str">
            <v>05.05.037</v>
          </cell>
          <cell r="B379" t="str">
            <v>BS-08 BANCADA PARA FRALDÁRIO</v>
          </cell>
          <cell r="C379" t="str">
            <v>M</v>
          </cell>
        </row>
        <row r="380">
          <cell r="A380" t="str">
            <v>05.05.040</v>
          </cell>
          <cell r="B380" t="str">
            <v>BS-05 BANCADA PARA COZINHA - GRANITO POLIDO 20MM</v>
          </cell>
          <cell r="C380" t="str">
            <v>M</v>
          </cell>
        </row>
        <row r="381">
          <cell r="A381" t="str">
            <v>05.05.049</v>
          </cell>
          <cell r="B381" t="str">
            <v>BE-04 BANCADA LAVATORIO/EDUCAÇAO INFANTIL</v>
          </cell>
          <cell r="C381" t="str">
            <v>UN</v>
          </cell>
        </row>
        <row r="382">
          <cell r="A382" t="str">
            <v>05.05.050</v>
          </cell>
          <cell r="B382" t="str">
            <v>BE-05 BANCADA EDUCAÇÃO INFANTIL</v>
          </cell>
          <cell r="C382" t="str">
            <v>M</v>
          </cell>
        </row>
        <row r="383">
          <cell r="A383" t="str">
            <v>05.05.053</v>
          </cell>
          <cell r="B383" t="str">
            <v>BE-08 BANCADA ALUNOS / QUIMICA E BIOLOGIA (150CM)</v>
          </cell>
          <cell r="C383" t="str">
            <v>UN</v>
          </cell>
        </row>
        <row r="384">
          <cell r="A384" t="str">
            <v>05.05.054</v>
          </cell>
          <cell r="B384" t="str">
            <v>BE-09 BANCADA ALUNOS / QUIMICA E BIOLOGIA (195CM)</v>
          </cell>
          <cell r="C384" t="str">
            <v>UN</v>
          </cell>
        </row>
        <row r="385">
          <cell r="A385" t="str">
            <v>05.05.055</v>
          </cell>
          <cell r="B385" t="str">
            <v>BE-10 BANCADA ALUNOS / MATEMATICA E FISICA (280CM)</v>
          </cell>
          <cell r="C385" t="str">
            <v>UN</v>
          </cell>
        </row>
        <row r="386">
          <cell r="A386" t="str">
            <v>05.05.057</v>
          </cell>
          <cell r="B386" t="str">
            <v>BE-11 BANCADA ALUNOS / QUIMICA E BIOLOGIA (120CM)</v>
          </cell>
          <cell r="C386" t="str">
            <v>UN</v>
          </cell>
        </row>
        <row r="387">
          <cell r="A387" t="str">
            <v>05.05.058</v>
          </cell>
          <cell r="B387" t="str">
            <v>BE-12 BANCADA ALUNOS / QUIMICA E BIOLOGIA (165CM)</v>
          </cell>
          <cell r="C387" t="str">
            <v>UN</v>
          </cell>
        </row>
        <row r="388">
          <cell r="A388" t="str">
            <v>05.05.059</v>
          </cell>
          <cell r="B388" t="str">
            <v>BE-13 BANCADA ALUNOS / MATEMATICA E FISICA (225CM)</v>
          </cell>
          <cell r="C388" t="str">
            <v>UN</v>
          </cell>
        </row>
        <row r="389">
          <cell r="A389" t="str">
            <v>05.05.060</v>
          </cell>
          <cell r="B389" t="str">
            <v>BE-14 BANCADA APOIO PARA CAPELA</v>
          </cell>
          <cell r="C389" t="str">
            <v>UN</v>
          </cell>
        </row>
        <row r="390">
          <cell r="A390" t="str">
            <v>05.05.061</v>
          </cell>
          <cell r="B390" t="str">
            <v>BE-15 BANCADA LABORATORIO COM PRATELEIRA</v>
          </cell>
          <cell r="C390" t="str">
            <v>M</v>
          </cell>
        </row>
        <row r="391">
          <cell r="A391" t="str">
            <v>05.05.062</v>
          </cell>
          <cell r="B391" t="str">
            <v>BE-16 BANCADA LABORATORIO 2 CUBAS 50X40X25CM (L=180CM)</v>
          </cell>
          <cell r="C391" t="str">
            <v>UN</v>
          </cell>
        </row>
        <row r="392">
          <cell r="A392" t="str">
            <v>05.05.063</v>
          </cell>
          <cell r="B392" t="str">
            <v>BE-17 BANCADA LABORATORIO 1 CUBA 50X40X25CM (L=120CM)</v>
          </cell>
          <cell r="C392" t="str">
            <v>UN</v>
          </cell>
        </row>
        <row r="393">
          <cell r="A393" t="str">
            <v>05.05.064</v>
          </cell>
          <cell r="B393" t="str">
            <v>PR-08 PRATELEIRA DE GRANITO</v>
          </cell>
          <cell r="C393" t="str">
            <v>M</v>
          </cell>
        </row>
        <row r="394">
          <cell r="A394" t="str">
            <v>05.05.067</v>
          </cell>
          <cell r="B394" t="str">
            <v>PR-03 PRATELEIRA DE GRANILITE - L=30CM</v>
          </cell>
          <cell r="C394" t="str">
            <v>M</v>
          </cell>
        </row>
        <row r="395">
          <cell r="A395" t="str">
            <v>05.05.068</v>
          </cell>
          <cell r="B395" t="str">
            <v>BE-18 BANCADA LABORATORIO 1 CUBA 60X50X30CM (L=180CM)</v>
          </cell>
          <cell r="C395" t="str">
            <v>UN</v>
          </cell>
        </row>
        <row r="396">
          <cell r="A396" t="str">
            <v>05.05.069</v>
          </cell>
          <cell r="B396" t="str">
            <v>BE-19 BANCADA LABORATORIO SIMPLES</v>
          </cell>
          <cell r="C396" t="str">
            <v>M</v>
          </cell>
        </row>
        <row r="397">
          <cell r="A397" t="str">
            <v>05.05.075</v>
          </cell>
          <cell r="B397" t="str">
            <v>PR-09 PRATELEIRA EM GRANILITE - L=55CM</v>
          </cell>
          <cell r="C397" t="str">
            <v>M</v>
          </cell>
        </row>
        <row r="398">
          <cell r="A398" t="str">
            <v>05.05.078</v>
          </cell>
          <cell r="B398" t="str">
            <v>GS-03 GUICHE DE SECRETARIA/JANELA DE 2 FOLHAS</v>
          </cell>
          <cell r="C398" t="str">
            <v>UN</v>
          </cell>
        </row>
        <row r="399">
          <cell r="A399" t="str">
            <v>05.05.079</v>
          </cell>
          <cell r="B399" t="str">
            <v>PR-10 PRATELEIRA EM GRANILITE L=70CM</v>
          </cell>
          <cell r="C399" t="str">
            <v>M</v>
          </cell>
        </row>
        <row r="400">
          <cell r="A400" t="str">
            <v>05.05.080</v>
          </cell>
          <cell r="B400" t="str">
            <v>ET-05 ESTRADO DE POLIPROPILENO</v>
          </cell>
          <cell r="C400" t="str">
            <v>M</v>
          </cell>
        </row>
        <row r="401">
          <cell r="A401" t="str">
            <v>05.05.085</v>
          </cell>
          <cell r="B401" t="str">
            <v>BA-12 BALCÃO DE ATENDIMENTO DE GRANITO (210X60CM)</v>
          </cell>
          <cell r="C401" t="str">
            <v>UN</v>
          </cell>
        </row>
        <row r="402">
          <cell r="A402" t="str">
            <v>05.05.086</v>
          </cell>
          <cell r="B402" t="str">
            <v>BA-13 BALCAO ATENDIMENTO - GRANITO</v>
          </cell>
          <cell r="C402" t="str">
            <v>UN</v>
          </cell>
        </row>
        <row r="403">
          <cell r="A403" t="str">
            <v>05.05.087</v>
          </cell>
          <cell r="B403" t="str">
            <v>GS-04 GUICHE DE SECRETARIA/JANELA DE CORRER</v>
          </cell>
          <cell r="C403" t="str">
            <v>UN</v>
          </cell>
        </row>
        <row r="404">
          <cell r="A404" t="str">
            <v>05.05.089</v>
          </cell>
          <cell r="B404" t="str">
            <v>BA-10 BALCÃO DE DISTRIB.DE GRANITO (L=350CM)</v>
          </cell>
          <cell r="C404" t="str">
            <v>UN</v>
          </cell>
        </row>
        <row r="405">
          <cell r="A405" t="str">
            <v>05.05.090</v>
          </cell>
          <cell r="B405" t="str">
            <v>BA-11 BALCÃO DE DEVOLUÇÃO DE GRANITO (L=70CM)</v>
          </cell>
          <cell r="C405" t="str">
            <v>UN</v>
          </cell>
        </row>
        <row r="406">
          <cell r="A406" t="str">
            <v>05.05.096</v>
          </cell>
          <cell r="B406" t="str">
            <v>CC-06 CUBA INOX 460X300X170MM - MISTURADOR DE PAREDE</v>
          </cell>
          <cell r="C406" t="str">
            <v>UN</v>
          </cell>
        </row>
        <row r="407">
          <cell r="A407" t="str">
            <v>05.05.099</v>
          </cell>
          <cell r="B407" t="str">
            <v>COMPONENTES</v>
          </cell>
          <cell r="C407" t="str">
            <v>MV</v>
          </cell>
        </row>
        <row r="408">
          <cell r="A408" t="str">
            <v>05.05.101</v>
          </cell>
          <cell r="B408" t="str">
            <v>CC-01 CUBA INOX (60X50X30CM) INCLUSIVE VÁLVULA AMERICANA-GRANITO</v>
          </cell>
          <cell r="C408" t="str">
            <v>UN</v>
          </cell>
        </row>
        <row r="409">
          <cell r="A409" t="str">
            <v>05.05.103</v>
          </cell>
          <cell r="B409" t="str">
            <v>CC-03 CUBA INOX (50X40X25CM) TORNEIRA DE PAREDE INCL.VÁLVULA AMERICANA-GRANITO</v>
          </cell>
          <cell r="C409" t="str">
            <v>UN</v>
          </cell>
        </row>
        <row r="410">
          <cell r="A410" t="str">
            <v>05.05.104</v>
          </cell>
          <cell r="B410" t="str">
            <v>CC-04 CUBA DUPLA INOX (102X40X25CM) INCLUSIVE VÁLVULA AMERICANA-GRANITO</v>
          </cell>
          <cell r="C410" t="str">
            <v>UN</v>
          </cell>
        </row>
        <row r="411">
          <cell r="A411" t="str">
            <v>05.05.105</v>
          </cell>
          <cell r="B411" t="str">
            <v>CC-05 CUBA INOX (50X40X25CM) TORNEIRA DE MESA INCL.VÁLVULA AMERICANA-GRANITO</v>
          </cell>
          <cell r="C411" t="str">
            <v>UN</v>
          </cell>
        </row>
        <row r="412">
          <cell r="A412" t="str">
            <v>05.05.108</v>
          </cell>
          <cell r="B412" t="str">
            <v>PRATELEIRA DE GRANILITE POLIDO ESPESSURA 40MM COR CINZA APLICADA NA BIBLIOTECA         USO EXCLUSIVO PADRAO CRECHE</v>
          </cell>
          <cell r="C412" t="str">
            <v>M2</v>
          </cell>
        </row>
        <row r="413">
          <cell r="A413" t="str">
            <v>05.06.051</v>
          </cell>
          <cell r="B413" t="str">
            <v>CHAPA DE POLICARBONATO (LEXAN/POLYHARD) ESP=3MM</v>
          </cell>
          <cell r="C413" t="str">
            <v>M2</v>
          </cell>
        </row>
        <row r="414">
          <cell r="A414" t="str">
            <v>05.06.052</v>
          </cell>
          <cell r="B414" t="str">
            <v>CHAPA DE POLICARBONATO COMPACTA E=4MM</v>
          </cell>
          <cell r="C414" t="str">
            <v>M2</v>
          </cell>
        </row>
        <row r="415">
          <cell r="A415" t="str">
            <v>05.06.053</v>
          </cell>
          <cell r="B415" t="str">
            <v>CHAPA DE POLICARBONATO ALVEOLAR E=6MM</v>
          </cell>
          <cell r="C415" t="str">
            <v>M2</v>
          </cell>
        </row>
        <row r="416">
          <cell r="A416" t="str">
            <v>05.06.061</v>
          </cell>
          <cell r="B416" t="str">
            <v>RP-02 REFORCO DE FECHADURAS PARA PORTAS (RP-02)</v>
          </cell>
          <cell r="C416" t="str">
            <v>UN</v>
          </cell>
        </row>
        <row r="417">
          <cell r="A417" t="str">
            <v>05.06.099</v>
          </cell>
          <cell r="B417" t="str">
            <v>COMPONENTES</v>
          </cell>
          <cell r="C417" t="str">
            <v>MV</v>
          </cell>
        </row>
        <row r="418">
          <cell r="A418" t="str">
            <v>05.50.015</v>
          </cell>
          <cell r="B418" t="str">
            <v>DEMOLIÇÃO DE QUADRO NEGRO TIPO GREEMBOARD INCLUINDO ENTARUGAMENTO</v>
          </cell>
          <cell r="C418" t="str">
            <v>M2</v>
          </cell>
        </row>
        <row r="419">
          <cell r="A419" t="str">
            <v>05.50.099</v>
          </cell>
          <cell r="B419" t="str">
            <v>DEMOLICOES</v>
          </cell>
          <cell r="C419" t="str">
            <v>MV</v>
          </cell>
        </row>
        <row r="420">
          <cell r="A420" t="str">
            <v>05.60.001</v>
          </cell>
          <cell r="B420" t="str">
            <v>RETIRADA DE FOLHAS DE PORTAS OU JANELAS</v>
          </cell>
          <cell r="C420" t="str">
            <v>UN</v>
          </cell>
        </row>
        <row r="421">
          <cell r="A421" t="str">
            <v>05.60.005</v>
          </cell>
          <cell r="B421" t="str">
            <v>RETIRADA DE BATENTES DE ESQUADRIAS DE MADEIRA</v>
          </cell>
          <cell r="C421" t="str">
            <v>UN</v>
          </cell>
        </row>
        <row r="422">
          <cell r="A422" t="str">
            <v>05.60.010</v>
          </cell>
          <cell r="B422" t="str">
            <v>RETIRADA DE GUARNIÇÃO OU MOLDURAS</v>
          </cell>
          <cell r="C422" t="str">
            <v>M</v>
          </cell>
        </row>
        <row r="423">
          <cell r="A423" t="str">
            <v>05.60.017</v>
          </cell>
          <cell r="B423" t="str">
            <v>RETIRADA DE PORTA GIZ, INCLUSIVE SUPORTES</v>
          </cell>
          <cell r="C423" t="str">
            <v>M</v>
          </cell>
        </row>
        <row r="424">
          <cell r="A424" t="str">
            <v>05.60.050</v>
          </cell>
          <cell r="B424" t="str">
            <v>RETIRADA DE FECHADURAS DE EMBUTIR</v>
          </cell>
          <cell r="C424" t="str">
            <v>UN</v>
          </cell>
        </row>
        <row r="425">
          <cell r="A425" t="str">
            <v>05.60.055</v>
          </cell>
          <cell r="B425" t="str">
            <v>RETIRADA DE CREMONA FECHO DE ALAVANCA DE EMBUTIR,TARJETAS E FECHAD SOBREPOR</v>
          </cell>
          <cell r="C425" t="str">
            <v>UN</v>
          </cell>
        </row>
        <row r="426">
          <cell r="A426" t="str">
            <v>05.60.060</v>
          </cell>
          <cell r="B426" t="str">
            <v>RETIRADA DE DOBRADIÇAS</v>
          </cell>
          <cell r="C426" t="str">
            <v>UN</v>
          </cell>
        </row>
        <row r="427">
          <cell r="A427" t="str">
            <v>05.60.099</v>
          </cell>
          <cell r="B427" t="str">
            <v>RETIRADAS</v>
          </cell>
          <cell r="C427" t="str">
            <v>MV</v>
          </cell>
        </row>
        <row r="428">
          <cell r="A428" t="str">
            <v>05.70.001</v>
          </cell>
          <cell r="B428" t="str">
            <v>RECOLOCAÇÃO DE FOLHAS DE PORTA OU JANELA</v>
          </cell>
          <cell r="C428" t="str">
            <v>UN</v>
          </cell>
        </row>
        <row r="429">
          <cell r="A429" t="str">
            <v>05.70.005</v>
          </cell>
          <cell r="B429" t="str">
            <v>RECOLOCAÇÃO DE BATENTES DE ESQUADRIAS DE MADEIRA</v>
          </cell>
          <cell r="C429" t="str">
            <v>UN</v>
          </cell>
        </row>
        <row r="430">
          <cell r="A430" t="str">
            <v>05.70.010</v>
          </cell>
          <cell r="B430" t="str">
            <v>RECOLOCAÇÃO DE GUARNIÇÃO OU MOLDURAS</v>
          </cell>
          <cell r="C430" t="str">
            <v>M</v>
          </cell>
        </row>
        <row r="431">
          <cell r="A431" t="str">
            <v>05.70.013</v>
          </cell>
          <cell r="B431" t="str">
            <v>RECOLOCAÇÃO DE PORTA-GIZ, INCLUINDO SUPORTES</v>
          </cell>
          <cell r="C431" t="str">
            <v>M</v>
          </cell>
        </row>
        <row r="432">
          <cell r="A432" t="str">
            <v>05.70.015</v>
          </cell>
          <cell r="B432" t="str">
            <v>RECOLOCAÇÃO DE FECHADURAS DE EMBUTIR</v>
          </cell>
          <cell r="C432" t="str">
            <v>UN</v>
          </cell>
        </row>
        <row r="433">
          <cell r="A433" t="str">
            <v>05.70.016</v>
          </cell>
          <cell r="B433" t="str">
            <v>RECOLOCAÇÃO DE CREMONA,FECHOS DE ALAVANCA EMBUTIR,TARJETAS E FECHADURAS SOBREPOR</v>
          </cell>
          <cell r="C433" t="str">
            <v>UN</v>
          </cell>
        </row>
        <row r="434">
          <cell r="A434" t="str">
            <v>05.70.017</v>
          </cell>
          <cell r="B434" t="str">
            <v>RECOLOCAÇÃO DE DOBRADICAS</v>
          </cell>
          <cell r="C434" t="str">
            <v>UN</v>
          </cell>
        </row>
        <row r="435">
          <cell r="A435" t="str">
            <v>05.70.099</v>
          </cell>
          <cell r="B435" t="str">
            <v>RECOLOCACAO DE ELEM DE MADEIRA/COMPONENTES</v>
          </cell>
          <cell r="C435" t="str">
            <v>MV</v>
          </cell>
        </row>
        <row r="436">
          <cell r="A436" t="str">
            <v>05.80.001</v>
          </cell>
          <cell r="B436" t="str">
            <v>PORTA MADEIRA COMPENS LISA P/ PINTURA</v>
          </cell>
          <cell r="C436" t="str">
            <v>M2</v>
          </cell>
        </row>
        <row r="437">
          <cell r="A437" t="str">
            <v>05.80.002</v>
          </cell>
          <cell r="B437" t="str">
            <v>PORTA MADEIRA COMPENS LISA COM VISOR</v>
          </cell>
          <cell r="C437" t="str">
            <v>M2</v>
          </cell>
        </row>
        <row r="438">
          <cell r="A438" t="str">
            <v>05.80.003</v>
          </cell>
          <cell r="B438" t="str">
            <v>PORTA MADEIRA ALMOFADADA</v>
          </cell>
          <cell r="C438" t="str">
            <v>M2</v>
          </cell>
        </row>
        <row r="439">
          <cell r="A439" t="str">
            <v>05.80.004</v>
          </cell>
          <cell r="B439" t="str">
            <v>PORTA MADEIRA MACHO-FEMEA</v>
          </cell>
          <cell r="C439" t="str">
            <v>M2</v>
          </cell>
        </row>
        <row r="440">
          <cell r="A440" t="str">
            <v>05.80.005</v>
          </cell>
          <cell r="B440" t="str">
            <v>PORTA TIPO VENEZIANA</v>
          </cell>
          <cell r="C440" t="str">
            <v>M2</v>
          </cell>
        </row>
        <row r="441">
          <cell r="A441" t="str">
            <v>05.80.006</v>
          </cell>
          <cell r="B441" t="str">
            <v>FOLHA DE PORTA LISA DE 22 MM PARA ARMARIOS</v>
          </cell>
          <cell r="C441" t="str">
            <v>M2</v>
          </cell>
        </row>
        <row r="442">
          <cell r="A442" t="str">
            <v>05.80.015</v>
          </cell>
          <cell r="B442" t="str">
            <v>BANDEIRA P/ PORTA MADEIRA COMPENS LISA P/ PINTURA</v>
          </cell>
          <cell r="C442" t="str">
            <v>M2</v>
          </cell>
        </row>
        <row r="443">
          <cell r="A443" t="str">
            <v>05.80.020</v>
          </cell>
          <cell r="B443" t="str">
            <v>BATENTE DE MADEIRA PARA PORTAS DE 1 FL SEM BANDEIRA</v>
          </cell>
          <cell r="C443" t="str">
            <v>CJ</v>
          </cell>
        </row>
        <row r="444">
          <cell r="A444" t="str">
            <v>05.80.021</v>
          </cell>
          <cell r="B444" t="str">
            <v>BATENTE DE MADEIRA PARA PORTAS DE 1 FOLHA COM BANDEIRA</v>
          </cell>
          <cell r="C444" t="str">
            <v>CJ</v>
          </cell>
        </row>
        <row r="445">
          <cell r="A445" t="str">
            <v>05.80.022</v>
          </cell>
          <cell r="B445" t="str">
            <v>BATENTE DE MADEIRA PARA PORTA DE 2 FLS SEM BANDEIRA</v>
          </cell>
          <cell r="C445" t="str">
            <v>CJ</v>
          </cell>
        </row>
        <row r="446">
          <cell r="A446" t="str">
            <v>05.80.023</v>
          </cell>
          <cell r="B446" t="str">
            <v>BATENTE DE MADEIRA PARA PORTAS DE 2 FLS COM BANDEIRA</v>
          </cell>
          <cell r="C446" t="str">
            <v>CJ</v>
          </cell>
        </row>
        <row r="447">
          <cell r="A447" t="str">
            <v>05.80.026</v>
          </cell>
          <cell r="B447" t="str">
            <v>BATENTE DE MADEIRA PARA ARMARIO</v>
          </cell>
          <cell r="C447" t="str">
            <v>M</v>
          </cell>
        </row>
        <row r="448">
          <cell r="A448" t="str">
            <v>05.80.030</v>
          </cell>
          <cell r="B448" t="str">
            <v>BATENTE METALICO - PERFIL CHAPA 14 (1,9MM) ZINCADA</v>
          </cell>
          <cell r="C448" t="str">
            <v>M</v>
          </cell>
        </row>
        <row r="449">
          <cell r="A449" t="str">
            <v>05.80.035</v>
          </cell>
          <cell r="B449" t="str">
            <v>GUARNICAO DE 5 CM PARA PORTA DE 1 FOLHA</v>
          </cell>
          <cell r="C449" t="str">
            <v>CJ</v>
          </cell>
        </row>
        <row r="450">
          <cell r="A450" t="str">
            <v>05.80.036</v>
          </cell>
          <cell r="B450" t="str">
            <v>GUARNICAO DE 5 CM PARA PORTA DE 2 FOLHAS</v>
          </cell>
          <cell r="C450" t="str">
            <v>CJ</v>
          </cell>
        </row>
        <row r="451">
          <cell r="A451" t="str">
            <v>05.80.037</v>
          </cell>
          <cell r="B451" t="str">
            <v>GUARNICAO MADEIRA DE 5,0CM</v>
          </cell>
          <cell r="C451" t="str">
            <v>M</v>
          </cell>
        </row>
        <row r="452">
          <cell r="A452" t="str">
            <v>05.80.038</v>
          </cell>
          <cell r="B452" t="str">
            <v>GUARNICAO MADEIRA DE 7,0CM</v>
          </cell>
          <cell r="C452" t="str">
            <v>M</v>
          </cell>
        </row>
        <row r="453">
          <cell r="A453" t="str">
            <v>05.80.039</v>
          </cell>
          <cell r="B453" t="str">
            <v>GUARNICAO MADEIRA DE 10,0CM</v>
          </cell>
          <cell r="C453" t="str">
            <v>M</v>
          </cell>
        </row>
        <row r="454">
          <cell r="A454" t="str">
            <v>05.80.040</v>
          </cell>
          <cell r="B454" t="str">
            <v>GUARNICAO MADEIRA DE 15,0CM</v>
          </cell>
          <cell r="C454" t="str">
            <v>M</v>
          </cell>
        </row>
        <row r="455">
          <cell r="A455" t="str">
            <v>05.80.041</v>
          </cell>
          <cell r="B455" t="str">
            <v>PORTA GIZ, INCLUSIVE SUPORTES</v>
          </cell>
          <cell r="C455" t="str">
            <v>M</v>
          </cell>
        </row>
        <row r="456">
          <cell r="A456" t="str">
            <v>05.80.042</v>
          </cell>
          <cell r="B456" t="str">
            <v>LOUSA QUADRICULADA L=4.61M MOD. LG-01</v>
          </cell>
          <cell r="C456" t="str">
            <v>UN</v>
          </cell>
        </row>
        <row r="457">
          <cell r="A457" t="str">
            <v>05.80.043</v>
          </cell>
          <cell r="B457" t="str">
            <v>CHAPA GREENBOARD DE 1,3 MM DE ESPESSURA</v>
          </cell>
          <cell r="C457" t="str">
            <v>M2</v>
          </cell>
        </row>
        <row r="458">
          <cell r="A458" t="str">
            <v>05.80.044</v>
          </cell>
          <cell r="B458" t="str">
            <v>LOUSA QUADRICULADA L=2.55M MOD. LG-02</v>
          </cell>
          <cell r="C458" t="str">
            <v>UN</v>
          </cell>
        </row>
        <row r="459">
          <cell r="A459" t="str">
            <v>05.80.045</v>
          </cell>
          <cell r="B459" t="str">
            <v>LOUSA EM ARGAMASSA L=4.61M MOD. LG-03</v>
          </cell>
          <cell r="C459" t="str">
            <v>UN</v>
          </cell>
        </row>
        <row r="460">
          <cell r="A460" t="str">
            <v>05.80.047</v>
          </cell>
          <cell r="B460" t="str">
            <v>QUADRO NEGRO EM MASSA - COMPLETO</v>
          </cell>
          <cell r="C460" t="str">
            <v>M2</v>
          </cell>
        </row>
        <row r="461">
          <cell r="A461" t="str">
            <v>05.80.070</v>
          </cell>
          <cell r="B461" t="str">
            <v>FECHADURA COMPLETA, CILINDRICA DE EMBUTIR</v>
          </cell>
          <cell r="C461" t="str">
            <v>JG</v>
          </cell>
        </row>
        <row r="462">
          <cell r="A462" t="str">
            <v>05.80.071</v>
          </cell>
          <cell r="B462" t="str">
            <v>FECHADURA COMPLETA, TIPO GORGE DE EMBUTIR</v>
          </cell>
          <cell r="C462" t="str">
            <v>JG</v>
          </cell>
        </row>
        <row r="463">
          <cell r="A463" t="str">
            <v>05.80.072</v>
          </cell>
          <cell r="B463" t="str">
            <v>FECHADURA COMPL TIPO TARGETA DE SOBREPOR C/VISOR "LIVRE-OCUPADO"</v>
          </cell>
          <cell r="C463" t="str">
            <v>JG</v>
          </cell>
        </row>
        <row r="464">
          <cell r="A464" t="str">
            <v>05.80.073</v>
          </cell>
          <cell r="B464" t="str">
            <v>FECHADURA DE SOBREPOR CILINDRICA PARA PORTOES</v>
          </cell>
          <cell r="C464" t="str">
            <v>UN</v>
          </cell>
        </row>
        <row r="465">
          <cell r="A465" t="str">
            <v>05.80.080</v>
          </cell>
          <cell r="B465" t="str">
            <v>DOBRADICA DE 3 1/2" X 3" CROMADO, COM EIXO E BOLA DE LATAO</v>
          </cell>
          <cell r="C465" t="str">
            <v>UN</v>
          </cell>
        </row>
        <row r="466">
          <cell r="A466" t="str">
            <v>05.80.081</v>
          </cell>
          <cell r="B466" t="str">
            <v>DOBRADICA DE 3 1/2" X 3" EM ACO LAMINADO</v>
          </cell>
          <cell r="C466" t="str">
            <v>UN</v>
          </cell>
        </row>
        <row r="467">
          <cell r="A467" t="str">
            <v>05.80.082</v>
          </cell>
          <cell r="B467" t="str">
            <v>DOBRADICA FERRO CROMADO COM PINO E BOLAS DE FERRO 3" X 2 1/2"</v>
          </cell>
          <cell r="C467" t="str">
            <v>UN</v>
          </cell>
        </row>
        <row r="468">
          <cell r="A468" t="str">
            <v>05.80.083</v>
          </cell>
          <cell r="B468" t="str">
            <v>DOBRADICA DE 3" X 2 1/2" EM ACO LAMINADO</v>
          </cell>
          <cell r="C468" t="str">
            <v>UN</v>
          </cell>
        </row>
        <row r="469">
          <cell r="A469" t="str">
            <v>05.80.085</v>
          </cell>
          <cell r="B469" t="str">
            <v>FECHADURA TETRA COMPLETA ESPELHO REDONDO CROMADO</v>
          </cell>
          <cell r="C469" t="str">
            <v>UN</v>
          </cell>
        </row>
        <row r="470">
          <cell r="A470" t="str">
            <v>05.80.086</v>
          </cell>
          <cell r="B470" t="str">
            <v>CREMONA COMPLETO</v>
          </cell>
          <cell r="C470" t="str">
            <v>JG</v>
          </cell>
        </row>
        <row r="471">
          <cell r="A471" t="str">
            <v>05.80.087</v>
          </cell>
          <cell r="B471" t="str">
            <v>VARETA PARA CREMONA</v>
          </cell>
          <cell r="C471" t="str">
            <v>M</v>
          </cell>
        </row>
        <row r="472">
          <cell r="A472" t="str">
            <v>05.80.090</v>
          </cell>
          <cell r="B472" t="str">
            <v>BORBOLETA PARA JANELAS</v>
          </cell>
          <cell r="C472" t="str">
            <v>PR</v>
          </cell>
        </row>
        <row r="473">
          <cell r="A473" t="str">
            <v>05.80.091</v>
          </cell>
          <cell r="B473" t="str">
            <v>FECHO TIPO UNHA DE EMBUTIR DE 10 CM</v>
          </cell>
          <cell r="C473" t="str">
            <v>UN</v>
          </cell>
        </row>
        <row r="474">
          <cell r="A474" t="str">
            <v>05.80.094</v>
          </cell>
          <cell r="B474" t="str">
            <v>DOBRADICA FERRO CROM C/ PINO BOLAS ANEIS FERRO 3 1/2"X3"</v>
          </cell>
          <cell r="C474" t="str">
            <v>UN</v>
          </cell>
        </row>
        <row r="475">
          <cell r="A475" t="str">
            <v>05.80.095</v>
          </cell>
          <cell r="B475" t="str">
            <v>FECHADURA CILINDRICA COMPLETO (FECHAD ROSETA MACAN)</v>
          </cell>
          <cell r="C475" t="str">
            <v>UN</v>
          </cell>
        </row>
        <row r="476">
          <cell r="A476" t="str">
            <v>05.80.096</v>
          </cell>
          <cell r="B476" t="str">
            <v>FECHO UNHA DE EMBUTIR AÇO CROMADO 20CM X 3/4"</v>
          </cell>
          <cell r="C476" t="str">
            <v>UN</v>
          </cell>
        </row>
        <row r="477">
          <cell r="A477" t="str">
            <v>05.80.099</v>
          </cell>
          <cell r="B477" t="str">
            <v>SERVICOS DE ELEMENTOS DE MADEIRA/COMPONENTES - CONSERVACAO</v>
          </cell>
          <cell r="C477" t="str">
            <v>MV</v>
          </cell>
        </row>
        <row r="478">
          <cell r="A478" t="str">
            <v>05.81.001</v>
          </cell>
          <cell r="B478" t="str">
            <v>PORTA MADEIRA COMPENS LISA P/ VERNIZ 72X210CM</v>
          </cell>
          <cell r="C478" t="str">
            <v>UN</v>
          </cell>
        </row>
        <row r="479">
          <cell r="A479" t="str">
            <v>05.81.002</v>
          </cell>
          <cell r="B479" t="str">
            <v>PORTA MADEIRA COMPENS LISA P/ VERNIZ 82X210CM</v>
          </cell>
          <cell r="C479" t="str">
            <v>UN</v>
          </cell>
        </row>
        <row r="480">
          <cell r="A480" t="str">
            <v>05.81.003</v>
          </cell>
          <cell r="B480" t="str">
            <v>PORTA MADEIRA COMPENS LISA P/ VERNIZ 92X210CM</v>
          </cell>
          <cell r="C480" t="str">
            <v>UN</v>
          </cell>
        </row>
        <row r="481">
          <cell r="A481" t="str">
            <v>05.81.005</v>
          </cell>
          <cell r="B481" t="str">
            <v>PORTA MADEIRA COMPENS LISA P/ PINTURA 72X210CM</v>
          </cell>
          <cell r="C481" t="str">
            <v>UN</v>
          </cell>
        </row>
        <row r="482">
          <cell r="A482" t="str">
            <v>05.81.006</v>
          </cell>
          <cell r="B482" t="str">
            <v>PORTA MADEIRA COMPENS LISA P/ PINTURA 82X210CM</v>
          </cell>
          <cell r="C482" t="str">
            <v>UN</v>
          </cell>
        </row>
        <row r="483">
          <cell r="A483" t="str">
            <v>05.81.007</v>
          </cell>
          <cell r="B483" t="str">
            <v>PORTA COMPENS LISA MADEIRA P/ PINTURA 92X210CM</v>
          </cell>
          <cell r="C483" t="str">
            <v>UN</v>
          </cell>
        </row>
        <row r="484">
          <cell r="A484" t="str">
            <v>05.81.025</v>
          </cell>
          <cell r="B484" t="str">
            <v>PORTA MADEIRA MACHO-FEMEA 72X210CM</v>
          </cell>
          <cell r="C484" t="str">
            <v>UN</v>
          </cell>
        </row>
        <row r="485">
          <cell r="A485" t="str">
            <v>05.81.026</v>
          </cell>
          <cell r="B485" t="str">
            <v>PORTA MADEIRA MACHO-FEMEA 82X210CM</v>
          </cell>
          <cell r="C485" t="str">
            <v>UN</v>
          </cell>
        </row>
        <row r="486">
          <cell r="A486" t="str">
            <v>05.81.027</v>
          </cell>
          <cell r="B486" t="str">
            <v>PORTA MADEIRA MACHO-FEMEA 92X210CM</v>
          </cell>
          <cell r="C486" t="str">
            <v>UN</v>
          </cell>
        </row>
        <row r="487">
          <cell r="A487" t="str">
            <v>05.81.033</v>
          </cell>
          <cell r="B487" t="str">
            <v>PORTA DE ARMARIO SOB PIA TIPO VENEZIANA - DE CORRER</v>
          </cell>
          <cell r="C487" t="str">
            <v>M2</v>
          </cell>
        </row>
        <row r="488">
          <cell r="A488" t="str">
            <v>05.81.047</v>
          </cell>
          <cell r="B488" t="str">
            <v>FECHADURAS E FECHOS PARA PORTAS INT WC - TARGETA LATAO LIVRE-OCUPADO</v>
          </cell>
          <cell r="C488" t="str">
            <v>CJ</v>
          </cell>
        </row>
        <row r="489">
          <cell r="A489" t="str">
            <v>05.81.048</v>
          </cell>
          <cell r="B489" t="str">
            <v>ESPELHOS RET 200 X 50 MM PESO MINIMO 170 G</v>
          </cell>
          <cell r="C489" t="str">
            <v>PR</v>
          </cell>
        </row>
        <row r="490">
          <cell r="A490" t="str">
            <v>05.81.055</v>
          </cell>
          <cell r="B490" t="str">
            <v>JANELA VENEZIANA MOD. JM-01</v>
          </cell>
          <cell r="C490" t="str">
            <v>UN</v>
          </cell>
        </row>
        <row r="491">
          <cell r="A491" t="str">
            <v>05.81.056</v>
          </cell>
          <cell r="B491" t="str">
            <v>CHAPA LAMINADO MELAMINICO ACAB TEXTURIZADO E=1MM</v>
          </cell>
          <cell r="C491" t="str">
            <v>M2</v>
          </cell>
        </row>
        <row r="492">
          <cell r="A492" t="str">
            <v>05.81.057</v>
          </cell>
          <cell r="B492" t="str">
            <v>JANELAS DE MADEIRA TIPO GUILHOTINA - COM VENEZIANAS</v>
          </cell>
          <cell r="C492" t="str">
            <v>M2</v>
          </cell>
        </row>
        <row r="493">
          <cell r="A493" t="str">
            <v>05.81.062</v>
          </cell>
          <cell r="B493" t="str">
            <v>CONJUNTO FERRAGEM PORTAS INTERNAS E EXTERNAS 1 FOLHA - COM DOBRADIÇA DE FERRO POLIDO</v>
          </cell>
          <cell r="C493" t="str">
            <v>UN</v>
          </cell>
        </row>
        <row r="494">
          <cell r="A494" t="str">
            <v>05.81.065</v>
          </cell>
          <cell r="B494" t="str">
            <v>FERRAGEM PORTINHOLAS ARMARIO SOB PIA - COM 2 FOLHAS DE CORRER</v>
          </cell>
          <cell r="C494" t="str">
            <v>CJ</v>
          </cell>
        </row>
        <row r="495">
          <cell r="A495" t="str">
            <v>05.81.070</v>
          </cell>
          <cell r="B495" t="str">
            <v>CADEADO DE LATAO COM CILINDRO - TRAVA DUPLA DE 25 MM</v>
          </cell>
          <cell r="C495" t="str">
            <v>UN</v>
          </cell>
        </row>
        <row r="496">
          <cell r="A496" t="str">
            <v>05.81.071</v>
          </cell>
          <cell r="B496" t="str">
            <v>CADEADO DE LATAO COM CILINDRO - TRAVA DUPLA DE 35 MM</v>
          </cell>
          <cell r="C496" t="str">
            <v>UN</v>
          </cell>
        </row>
        <row r="497">
          <cell r="A497" t="str">
            <v>05.81.072</v>
          </cell>
          <cell r="B497" t="str">
            <v>CADEADO DE LATAO COM CILINDRO - TRAVA DUPLA DE 45 MM</v>
          </cell>
          <cell r="C497" t="str">
            <v>UN</v>
          </cell>
        </row>
        <row r="498">
          <cell r="A498" t="str">
            <v>05.81.073</v>
          </cell>
          <cell r="B498" t="str">
            <v>CADEADO DE LATAO COM CILINDRO - TRAVA DUPLA DE 50 MM</v>
          </cell>
          <cell r="C498" t="str">
            <v>UN</v>
          </cell>
        </row>
        <row r="499">
          <cell r="A499" t="str">
            <v>05.81.076</v>
          </cell>
          <cell r="B499" t="str">
            <v>CADEADO DE LATAO C/ CILINDRO-TRAVA DUPLA DE 30MM - PESO MIN 110G</v>
          </cell>
          <cell r="C499" t="str">
            <v>UN</v>
          </cell>
        </row>
        <row r="500">
          <cell r="A500" t="str">
            <v>05.81.080</v>
          </cell>
          <cell r="B500" t="str">
            <v>PORTA CADEADO EM FERRO PINTADO - DE 60MM - PESO MIN 25G</v>
          </cell>
          <cell r="C500" t="str">
            <v>UN</v>
          </cell>
        </row>
        <row r="501">
          <cell r="A501" t="str">
            <v>05.81.081</v>
          </cell>
          <cell r="B501" t="str">
            <v>PORTA CADEADO EM FERRO PINTADO - DE 90MM - PESO MIN 115G</v>
          </cell>
          <cell r="C501" t="str">
            <v>UN</v>
          </cell>
        </row>
        <row r="502">
          <cell r="A502" t="str">
            <v>05.81.082</v>
          </cell>
          <cell r="B502" t="str">
            <v>PORTA CADEADO EM FERRO PINTADO - DE 110MM - PESO MIN 135G</v>
          </cell>
          <cell r="C502" t="str">
            <v>UN</v>
          </cell>
        </row>
        <row r="503">
          <cell r="A503" t="str">
            <v>05.81.099</v>
          </cell>
          <cell r="B503" t="str">
            <v>RECOLOCACOES DE ELEM DE MADEIRA/COMPONENTES</v>
          </cell>
          <cell r="C503" t="str">
            <v>MV</v>
          </cell>
        </row>
        <row r="504">
          <cell r="A504" t="str">
            <v>05.82.010</v>
          </cell>
          <cell r="B504" t="str">
            <v>TAMPO DE PIA EM GRANITO E=2CM</v>
          </cell>
          <cell r="C504" t="str">
            <v>M</v>
          </cell>
        </row>
        <row r="505">
          <cell r="A505" t="str">
            <v>05.82.099</v>
          </cell>
          <cell r="B505" t="str">
            <v>SERVICOS DE ELEMENTOS DE MADEIRA/COMPONENTES</v>
          </cell>
          <cell r="C505" t="str">
            <v>MV</v>
          </cell>
        </row>
        <row r="506">
          <cell r="A506" t="str">
            <v>06.01.001</v>
          </cell>
          <cell r="B506" t="str">
            <v>EF-01 ESQUADRIA DE FERRO 90X60CM</v>
          </cell>
          <cell r="C506" t="str">
            <v>UN</v>
          </cell>
        </row>
        <row r="507">
          <cell r="A507" t="str">
            <v>06.01.002</v>
          </cell>
          <cell r="B507" t="str">
            <v>EF-02 ESQUADRIA DE FERRO 90X120CM</v>
          </cell>
          <cell r="C507" t="str">
            <v>UN</v>
          </cell>
        </row>
        <row r="508">
          <cell r="A508" t="str">
            <v>06.01.003</v>
          </cell>
          <cell r="B508" t="str">
            <v>EF-03 ESQUADRIA DE FERRO 90X150CM</v>
          </cell>
          <cell r="C508" t="str">
            <v>UN</v>
          </cell>
        </row>
        <row r="509">
          <cell r="A509" t="str">
            <v>06.01.004</v>
          </cell>
          <cell r="B509" t="str">
            <v>EF-04 ESQUADRIA DE FERRO 180X60CM</v>
          </cell>
          <cell r="C509" t="str">
            <v>UN</v>
          </cell>
        </row>
        <row r="510">
          <cell r="A510" t="str">
            <v>06.01.005</v>
          </cell>
          <cell r="B510" t="str">
            <v>EF-05 ESQUADRIA DE FERRO 180X120CM</v>
          </cell>
          <cell r="C510" t="str">
            <v>UN</v>
          </cell>
        </row>
        <row r="511">
          <cell r="A511" t="str">
            <v>06.01.006</v>
          </cell>
          <cell r="B511" t="str">
            <v>EF-06 ESQUADRIA DE FERRO 180X150CM</v>
          </cell>
          <cell r="C511" t="str">
            <v>UN</v>
          </cell>
        </row>
        <row r="512">
          <cell r="A512" t="str">
            <v>06.01.013</v>
          </cell>
          <cell r="B512" t="str">
            <v>EF-13 ESQUADRIA DE FERRO 90X90CM</v>
          </cell>
          <cell r="C512" t="str">
            <v>UN</v>
          </cell>
        </row>
        <row r="513">
          <cell r="A513" t="str">
            <v>06.01.014</v>
          </cell>
          <cell r="B513" t="str">
            <v>EF-14 ESQUADRIA DE FERRO 180X90CM</v>
          </cell>
          <cell r="C513" t="str">
            <v>UN</v>
          </cell>
        </row>
        <row r="514">
          <cell r="A514" t="str">
            <v>06.01.015</v>
          </cell>
          <cell r="B514" t="str">
            <v>EF-15 ESQUADRIA DE FERRO / VENTILACAO CRUZADA H=30 A 45CM</v>
          </cell>
          <cell r="C514" t="str">
            <v>M2</v>
          </cell>
        </row>
        <row r="515">
          <cell r="A515" t="str">
            <v>06.01.016</v>
          </cell>
          <cell r="B515" t="str">
            <v>EF-16 ESQUADRIA DE FERRO FIXA L=90CM</v>
          </cell>
          <cell r="C515" t="str">
            <v>UN</v>
          </cell>
        </row>
        <row r="516">
          <cell r="A516" t="str">
            <v>06.01.017</v>
          </cell>
          <cell r="B516" t="str">
            <v>EF-17 ESQUADRIA DE FERRO FIXA L=180CM</v>
          </cell>
          <cell r="C516" t="str">
            <v>UN</v>
          </cell>
        </row>
        <row r="517">
          <cell r="A517" t="str">
            <v>06.01.019</v>
          </cell>
          <cell r="B517" t="str">
            <v>EF-18 ESQUADRIA DE FERRO / VENTILACAO PERMANENTE L=90X60CM</v>
          </cell>
          <cell r="C517" t="str">
            <v>UN</v>
          </cell>
        </row>
        <row r="518">
          <cell r="A518" t="str">
            <v>06.01.020</v>
          </cell>
          <cell r="B518" t="str">
            <v>EF-19 ESQUADRIA DE FERRO VENTILACAO PERMANENTE L=180X60CM</v>
          </cell>
          <cell r="C518" t="str">
            <v>UN</v>
          </cell>
        </row>
        <row r="519">
          <cell r="A519" t="str">
            <v>06.01.022</v>
          </cell>
          <cell r="B519" t="str">
            <v>EF-20 ESQUADRIA DE FERRO 180X180CM</v>
          </cell>
          <cell r="C519" t="str">
            <v>UN</v>
          </cell>
        </row>
        <row r="520">
          <cell r="A520" t="str">
            <v>06.01.023</v>
          </cell>
          <cell r="B520" t="str">
            <v>EF-21 ESQUADRIA DE FERRO 180X210CM</v>
          </cell>
          <cell r="C520" t="str">
            <v>UN</v>
          </cell>
        </row>
        <row r="521">
          <cell r="A521" t="str">
            <v>06.01.024</v>
          </cell>
          <cell r="B521" t="str">
            <v>EF-22 ESQUADRIA DE FERRO COM BASCULANTE L=90CM</v>
          </cell>
          <cell r="C521" t="str">
            <v>UN</v>
          </cell>
        </row>
        <row r="522">
          <cell r="A522" t="str">
            <v>06.01.025</v>
          </cell>
          <cell r="B522" t="str">
            <v>CAIXILHOS DE FERRO -BASCULANTES</v>
          </cell>
          <cell r="C522" t="str">
            <v>M2</v>
          </cell>
        </row>
        <row r="523">
          <cell r="A523" t="str">
            <v>06.01.026</v>
          </cell>
          <cell r="B523" t="str">
            <v>CAIXILHOS DE FERRO -FIXOS</v>
          </cell>
          <cell r="C523" t="str">
            <v>M2</v>
          </cell>
        </row>
        <row r="524">
          <cell r="A524" t="str">
            <v>06.01.027</v>
          </cell>
          <cell r="B524" t="str">
            <v>CAIXILHOS DE FERRO -FIXO COM VENTILACAO PERMANENTE</v>
          </cell>
          <cell r="C524" t="str">
            <v>M2</v>
          </cell>
        </row>
        <row r="525">
          <cell r="A525" t="str">
            <v>06.01.028</v>
          </cell>
          <cell r="B525" t="str">
            <v>EF-23 ESQUADRIA DE FERRO COM BASCULANTE L=180CM</v>
          </cell>
          <cell r="C525" t="str">
            <v>UN</v>
          </cell>
        </row>
        <row r="526">
          <cell r="A526" t="str">
            <v>06.01.029</v>
          </cell>
          <cell r="B526" t="str">
            <v>CX-06 CAIXILHO FIXO PERFIL LAMINADO 2MM   USO EXCLUSIVO PADRAO CRECHE</v>
          </cell>
          <cell r="C526" t="str">
            <v>M2</v>
          </cell>
        </row>
        <row r="527">
          <cell r="A527" t="str">
            <v>06.01.037</v>
          </cell>
          <cell r="B527" t="str">
            <v>EF-24 ADAPTADO ESQUADRIA DE FERRO 1,00X1,00</v>
          </cell>
          <cell r="C527" t="str">
            <v>M2</v>
          </cell>
        </row>
        <row r="528">
          <cell r="A528" t="str">
            <v>06.01.040</v>
          </cell>
          <cell r="B528" t="str">
            <v>EF-24 ESQ FERRO VENEZIANA DA CAIXA DO ELEVADOR (0.80X0.40M)</v>
          </cell>
          <cell r="C528" t="str">
            <v>UN</v>
          </cell>
        </row>
        <row r="529">
          <cell r="A529" t="str">
            <v>06.01.041</v>
          </cell>
          <cell r="B529" t="str">
            <v>EF-25 ESQ DE FERRO VENTILACAO CRUZADA (H=60 A 80CM)</v>
          </cell>
          <cell r="C529" t="str">
            <v>M2</v>
          </cell>
        </row>
        <row r="530">
          <cell r="A530" t="str">
            <v>06.01.042</v>
          </cell>
          <cell r="B530" t="str">
            <v>EF-26 ESQ DE FERRO VENTILACAO CRUZADA (180X65CM)</v>
          </cell>
          <cell r="C530" t="str">
            <v>UN</v>
          </cell>
        </row>
        <row r="531">
          <cell r="A531" t="str">
            <v>06.01.043</v>
          </cell>
          <cell r="B531" t="str">
            <v>EF-27 ESQ DE FERRO VENTILACAO CRUZADA (180X75CM)</v>
          </cell>
          <cell r="C531" t="str">
            <v>UN</v>
          </cell>
        </row>
        <row r="532">
          <cell r="A532" t="str">
            <v>06.01.044</v>
          </cell>
          <cell r="B532" t="str">
            <v>EF-28 ESQUADRIA DE FERRO 90X180CM</v>
          </cell>
          <cell r="C532" t="str">
            <v>UN</v>
          </cell>
        </row>
        <row r="533">
          <cell r="A533" t="str">
            <v>06.01.047</v>
          </cell>
          <cell r="B533" t="str">
            <v>EF-29 ESQUADRIA DE FERRO 90X210CM</v>
          </cell>
          <cell r="C533" t="str">
            <v>UN</v>
          </cell>
        </row>
        <row r="534">
          <cell r="A534" t="str">
            <v>06.01.048</v>
          </cell>
          <cell r="B534" t="str">
            <v>EF-30 ESQUADRIA DE FERRO PARA DUTO EXAUSTOR DE CAPELA</v>
          </cell>
          <cell r="C534" t="str">
            <v>M2</v>
          </cell>
        </row>
        <row r="535">
          <cell r="A535" t="str">
            <v>06.01.049</v>
          </cell>
          <cell r="B535" t="str">
            <v>EV-01 ESQUADRIA VENEZIANA DE ACO (1,20X2,00 M)</v>
          </cell>
          <cell r="C535" t="str">
            <v>UN</v>
          </cell>
        </row>
        <row r="536">
          <cell r="A536" t="str">
            <v>06.01.050</v>
          </cell>
          <cell r="B536" t="str">
            <v>EF-31  ESQUADRIA DE FERRO VENTILAÇÃO CRUZADA (90X65CM)</v>
          </cell>
          <cell r="C536" t="str">
            <v>UN</v>
          </cell>
        </row>
        <row r="537">
          <cell r="A537" t="str">
            <v>06.01.051</v>
          </cell>
          <cell r="B537" t="str">
            <v>EF-31  ESQUADRIA DE FERRO VENTILAÇÃO CRUZADA (90X65CM)PF-16</v>
          </cell>
          <cell r="C537" t="str">
            <v>UN</v>
          </cell>
        </row>
        <row r="538">
          <cell r="A538" t="str">
            <v>06.01.062</v>
          </cell>
          <cell r="B538" t="str">
            <v>EA-13 JANELA DE ALUMINIO - 1,80 X 1,50 M</v>
          </cell>
          <cell r="C538" t="str">
            <v>UN</v>
          </cell>
        </row>
        <row r="539">
          <cell r="A539" t="str">
            <v>06.01.063</v>
          </cell>
          <cell r="B539" t="str">
            <v>EA-14 JANELA DE ALUMINIO - 1,80 X 1,20 M</v>
          </cell>
          <cell r="C539" t="str">
            <v>UN</v>
          </cell>
        </row>
        <row r="540">
          <cell r="A540" t="str">
            <v>06.01.064</v>
          </cell>
          <cell r="B540" t="str">
            <v>EA-15 JANELA DE ALUMINIO - 1,80 X 0,60 M</v>
          </cell>
          <cell r="C540" t="str">
            <v>UN</v>
          </cell>
        </row>
        <row r="541">
          <cell r="A541" t="str">
            <v>06.01.065</v>
          </cell>
          <cell r="B541" t="str">
            <v>EA-16 JANELA DE ALUMINIO (0,90X0,90M)</v>
          </cell>
          <cell r="C541" t="str">
            <v>UN</v>
          </cell>
        </row>
        <row r="542">
          <cell r="A542" t="str">
            <v>06.01.066</v>
          </cell>
          <cell r="B542" t="str">
            <v>EA - 17 JANELA DE ALUMINIO (1,80 X0,90 M)</v>
          </cell>
          <cell r="C542" t="str">
            <v>UN</v>
          </cell>
        </row>
        <row r="543">
          <cell r="A543" t="str">
            <v>06.01.067</v>
          </cell>
          <cell r="B543" t="str">
            <v>EA-18 JANELA DE ALUMINIO (VENTILACAO CRUZADA) L= 180 CM</v>
          </cell>
          <cell r="C543" t="str">
            <v>M2</v>
          </cell>
        </row>
        <row r="544">
          <cell r="A544" t="str">
            <v>06.01.072</v>
          </cell>
          <cell r="B544" t="str">
            <v>CAIXILHOS DE ALUMINIO -BASCULANTES</v>
          </cell>
          <cell r="C544" t="str">
            <v>M2</v>
          </cell>
        </row>
        <row r="545">
          <cell r="A545" t="str">
            <v>06.01.075</v>
          </cell>
          <cell r="B545" t="str">
            <v>CAIXILHOS DE ALUMINIO -FIXO</v>
          </cell>
          <cell r="C545" t="str">
            <v>M2</v>
          </cell>
        </row>
        <row r="546">
          <cell r="A546" t="str">
            <v>06.01.080</v>
          </cell>
          <cell r="B546" t="str">
            <v>VENEZIANA INDUSTRIAL -ALETAS PVC MONTANTES ACO GALVANIZADO REF 100</v>
          </cell>
          <cell r="C546" t="str">
            <v>M2</v>
          </cell>
        </row>
        <row r="547">
          <cell r="A547" t="str">
            <v>06.01.081</v>
          </cell>
          <cell r="B547" t="str">
            <v>VENEZIANA INDUSTRIAL-ALETAS FIBRA DE VIDRO MONTANTES ACO GALV REF 100</v>
          </cell>
          <cell r="C547" t="str">
            <v>M2</v>
          </cell>
        </row>
        <row r="548">
          <cell r="A548" t="str">
            <v>06.01.082</v>
          </cell>
          <cell r="B548" t="str">
            <v>VENEZIANA INDUSTRIAL-ALETAS PVC MONTANTES ACO PRE-PINTADO REF 100</v>
          </cell>
          <cell r="C548" t="str">
            <v>M2</v>
          </cell>
        </row>
        <row r="549">
          <cell r="A549" t="str">
            <v>06.01.083</v>
          </cell>
          <cell r="B549" t="str">
            <v>VENEZIANA INDUSTRIAL-ALETAS FIBRA VIDRO MONTANTES ACO PRE-PINT REF 100</v>
          </cell>
          <cell r="C549" t="str">
            <v>M2</v>
          </cell>
        </row>
        <row r="550">
          <cell r="A550" t="str">
            <v>06.01.084</v>
          </cell>
          <cell r="B550" t="str">
            <v>VENEZIANA INDUSTRIAL-ALETAS PVC MONTANTE ALUMINIO ANODIZADO REF 100</v>
          </cell>
          <cell r="C550" t="str">
            <v>M2</v>
          </cell>
        </row>
        <row r="551">
          <cell r="A551" t="str">
            <v>06.01.085</v>
          </cell>
          <cell r="B551" t="str">
            <v>VENEZIANA INDUSTRIAL-ALETAS FIBRA VIDRO MONTANTES ALUM ANODIZ REF 100</v>
          </cell>
          <cell r="C551" t="str">
            <v>M2</v>
          </cell>
        </row>
        <row r="552">
          <cell r="A552" t="str">
            <v>06.01.086</v>
          </cell>
          <cell r="B552" t="str">
            <v>VENEZIANA INDUSTRIAL-ALETAS PVC/MONTANTES ACO GALVANIZADO/REF.50</v>
          </cell>
          <cell r="C552" t="str">
            <v>M2</v>
          </cell>
        </row>
        <row r="553">
          <cell r="A553" t="str">
            <v>06.01.087</v>
          </cell>
          <cell r="B553" t="str">
            <v>VENEZIANA INDUSTRIAL-ALETAS PVC/MONTANTES ALUM. ANODIZADO/REF.50</v>
          </cell>
          <cell r="C553" t="str">
            <v>M2</v>
          </cell>
        </row>
        <row r="554">
          <cell r="A554" t="str">
            <v>06.01.099</v>
          </cell>
          <cell r="B554" t="str">
            <v>SERVICOS EM ELEMENTOS METALICOS/COMPONENTES</v>
          </cell>
          <cell r="C554" t="str">
            <v>MV</v>
          </cell>
        </row>
        <row r="555">
          <cell r="A555" t="str">
            <v>06.02.001</v>
          </cell>
          <cell r="B555" t="str">
            <v>PC-01 PORTA CORTA-FOGO P90 L=90CM COMPLETA</v>
          </cell>
          <cell r="C555" t="str">
            <v>UN</v>
          </cell>
        </row>
        <row r="556">
          <cell r="A556" t="str">
            <v>06.02.010</v>
          </cell>
          <cell r="B556" t="str">
            <v>PF-11 PORTA/JANELA DE FERRO 180X260CM</v>
          </cell>
          <cell r="C556" t="str">
            <v>UN</v>
          </cell>
        </row>
        <row r="557">
          <cell r="A557" t="str">
            <v>06.02.015</v>
          </cell>
          <cell r="B557" t="str">
            <v>PF-15 PORTA EM CHAPA DE FERRO (L=82 CM)</v>
          </cell>
          <cell r="C557" t="str">
            <v>UN</v>
          </cell>
        </row>
        <row r="558">
          <cell r="A558" t="str">
            <v>06.02.016</v>
          </cell>
          <cell r="B558" t="str">
            <v>PF-16 PORTA EM CHAPA DE FERRO (L=92 CM)</v>
          </cell>
          <cell r="C558" t="str">
            <v>UN</v>
          </cell>
        </row>
        <row r="559">
          <cell r="A559" t="str">
            <v>06.02.017</v>
          </cell>
          <cell r="B559" t="str">
            <v>PF-17 PORTA EM CHAPA DE FERRO L=102CM</v>
          </cell>
          <cell r="C559" t="str">
            <v>UN</v>
          </cell>
        </row>
        <row r="560">
          <cell r="A560" t="str">
            <v>06.02.019</v>
          </cell>
          <cell r="B560" t="str">
            <v>PF-19 PORTA DE FERRO P/ RESERVATORIO - GALVANIZADA</v>
          </cell>
          <cell r="C560" t="str">
            <v>UN</v>
          </cell>
        </row>
        <row r="561">
          <cell r="A561" t="str">
            <v>06.02.020</v>
          </cell>
          <cell r="B561" t="str">
            <v>PORTA DE FERRO (TIPO PF-11)</v>
          </cell>
          <cell r="C561" t="str">
            <v>M2</v>
          </cell>
        </row>
        <row r="562">
          <cell r="A562" t="str">
            <v>06.02.026</v>
          </cell>
          <cell r="B562" t="str">
            <v>PF-23 PORTA DE FERRO C/ BANDEIRA EM CHAPA PERFURADA L=140CM</v>
          </cell>
          <cell r="C562" t="str">
            <v>UN</v>
          </cell>
        </row>
        <row r="563">
          <cell r="A563" t="str">
            <v>06.02.028</v>
          </cell>
          <cell r="B563" t="str">
            <v>PF-21 PORTA DE FERRO COM BANDEIRA EM CHAPA PERFURADA L=102CM</v>
          </cell>
          <cell r="C563" t="str">
            <v>UN</v>
          </cell>
        </row>
        <row r="564">
          <cell r="A564" t="str">
            <v>06.02.029</v>
          </cell>
          <cell r="B564" t="str">
            <v>PF-22 PORTA DE FERRO C/ BANDEIRA EM CHAPA PERFURADA L=82CM</v>
          </cell>
          <cell r="C564" t="str">
            <v>UN</v>
          </cell>
        </row>
        <row r="565">
          <cell r="A565" t="str">
            <v>06.02.032</v>
          </cell>
          <cell r="B565" t="str">
            <v>PF-20 PORTA DE FERRO COM BANDEIRA CHAPA PERFURADA  L=180CM</v>
          </cell>
          <cell r="C565" t="str">
            <v>UN</v>
          </cell>
        </row>
        <row r="566">
          <cell r="A566" t="str">
            <v>06.02.045</v>
          </cell>
          <cell r="B566" t="str">
            <v>PF-26 PORTA DE FERRO C/BANDEIRA PARA HALL ELEVADOR L=90CM</v>
          </cell>
          <cell r="C566" t="str">
            <v>UN</v>
          </cell>
        </row>
        <row r="567">
          <cell r="A567" t="str">
            <v>06.02.046</v>
          </cell>
          <cell r="B567" t="str">
            <v>PF-27 PORTA DE FERRO 90X215CM</v>
          </cell>
          <cell r="C567" t="str">
            <v>UN</v>
          </cell>
        </row>
        <row r="568">
          <cell r="A568" t="str">
            <v>06.02.047</v>
          </cell>
          <cell r="B568" t="str">
            <v>PF-28 PORTA DE FERRO COM BANDEIRA 90X260CM</v>
          </cell>
          <cell r="C568" t="str">
            <v>UN</v>
          </cell>
        </row>
        <row r="569">
          <cell r="A569" t="str">
            <v>06.02.048</v>
          </cell>
          <cell r="B569" t="str">
            <v>PF-29 PORTA DE FERRO COM BANDEIRA EM CHAPA PERFURADA 90X260CM</v>
          </cell>
          <cell r="C569" t="str">
            <v>UN</v>
          </cell>
        </row>
        <row r="570">
          <cell r="A570" t="str">
            <v>06.02.049</v>
          </cell>
          <cell r="B570" t="str">
            <v>PF-30 PORTA EM CHAPA DE AÇO C/VENT.PERM (L=140CM)</v>
          </cell>
          <cell r="C570" t="str">
            <v>UN</v>
          </cell>
        </row>
        <row r="571">
          <cell r="A571" t="str">
            <v>06.02.052</v>
          </cell>
          <cell r="B571" t="str">
            <v>PORTA DE ENROLAR EM GRADES RETANGULARES</v>
          </cell>
          <cell r="C571" t="str">
            <v>M2</v>
          </cell>
        </row>
        <row r="572">
          <cell r="A572" t="str">
            <v>06.02.053</v>
          </cell>
          <cell r="B572" t="str">
            <v>PF-32 PORTA EM CHAPA DE AÇO 82X210CM C/VENTILAÇÃO</v>
          </cell>
          <cell r="C572" t="str">
            <v>UN</v>
          </cell>
        </row>
        <row r="573">
          <cell r="A573" t="str">
            <v>06.02.054</v>
          </cell>
          <cell r="B573" t="str">
            <v>PF-33 PORTA EM CHAPA DE ACO 180X215CM</v>
          </cell>
          <cell r="C573" t="str">
            <v>UN</v>
          </cell>
        </row>
        <row r="574">
          <cell r="A574" t="str">
            <v>06.02.056</v>
          </cell>
          <cell r="B574" t="str">
            <v>PORTA EM CHAPA DE FERRO GALVANIZADO TIPO PF-15</v>
          </cell>
          <cell r="C574" t="str">
            <v>M2</v>
          </cell>
        </row>
        <row r="575">
          <cell r="A575" t="str">
            <v>06.02.060</v>
          </cell>
          <cell r="B575" t="str">
            <v>PT-38 PORTAO EM GRADIL ELETROFUNDIDO (345X230CM)</v>
          </cell>
          <cell r="C575" t="str">
            <v>UN</v>
          </cell>
        </row>
        <row r="576">
          <cell r="A576" t="str">
            <v>06.02.061</v>
          </cell>
          <cell r="B576" t="str">
            <v>PT-39 PORTAO EM GRADIL ELETROFUNDIDO (165X230CM)</v>
          </cell>
          <cell r="C576" t="str">
            <v>UN</v>
          </cell>
        </row>
        <row r="577">
          <cell r="A577" t="str">
            <v>06.02.062</v>
          </cell>
          <cell r="B577" t="str">
            <v>PT-40 BANDEIRA EM GRADIL ELETROFUNDIDO</v>
          </cell>
          <cell r="C577" t="str">
            <v>M2</v>
          </cell>
        </row>
        <row r="578">
          <cell r="A578" t="str">
            <v>06.02.063</v>
          </cell>
          <cell r="B578" t="str">
            <v>PORTÃO EM GRADIL ELETROFUNDIDO</v>
          </cell>
          <cell r="C578" t="str">
            <v>M2</v>
          </cell>
        </row>
        <row r="579">
          <cell r="A579" t="str">
            <v>06.02.064</v>
          </cell>
          <cell r="B579" t="str">
            <v>PT-43 PORTAO DE CORRER EM GRADIL ELETROF (360X230CM)</v>
          </cell>
          <cell r="C579" t="str">
            <v>UN</v>
          </cell>
        </row>
        <row r="580">
          <cell r="A580" t="str">
            <v>06.02.065</v>
          </cell>
          <cell r="B580" t="str">
            <v>PT-44 PORTAO DE CORRER EM GRADIL ELETROF (720X230CM)</v>
          </cell>
          <cell r="C580" t="str">
            <v>UN</v>
          </cell>
        </row>
        <row r="581">
          <cell r="A581" t="str">
            <v>06.02.066</v>
          </cell>
          <cell r="B581" t="str">
            <v>PT-45 PORTAO DE CORRER EM GRADIL ELETROF (372X230CM)</v>
          </cell>
          <cell r="C581" t="str">
            <v>UN</v>
          </cell>
        </row>
        <row r="582">
          <cell r="A582" t="str">
            <v>06.02.067</v>
          </cell>
          <cell r="B582" t="str">
            <v>PT-46 PORTAO DE CORRER EM GRADIL ELETROF (732X230CM)</v>
          </cell>
          <cell r="C582" t="str">
            <v>UN</v>
          </cell>
        </row>
        <row r="583">
          <cell r="A583" t="str">
            <v>06.02.073</v>
          </cell>
          <cell r="B583" t="str">
            <v>PT-47 PORTÃO BASCULANTE-GRADIL ELETROFUND 705X230CM (USO INT)</v>
          </cell>
          <cell r="C583" t="str">
            <v>UN</v>
          </cell>
        </row>
        <row r="584">
          <cell r="A584" t="str">
            <v>06.02.074</v>
          </cell>
          <cell r="B584" t="str">
            <v>PT-48 PORTÃO BASCULANTE-GRADIL ELETROFUND 525X230CM (USO INT)</v>
          </cell>
          <cell r="C584" t="str">
            <v>UN</v>
          </cell>
        </row>
        <row r="585">
          <cell r="A585" t="str">
            <v>06.02.075</v>
          </cell>
          <cell r="B585" t="str">
            <v>PT-49 PORTÃO BASCULANTE-GRADIL ELETROFUND 345X230CM (USO INT)</v>
          </cell>
          <cell r="C585" t="str">
            <v>UN</v>
          </cell>
        </row>
        <row r="586">
          <cell r="A586" t="str">
            <v>06.02.088</v>
          </cell>
          <cell r="B586" t="str">
            <v>PORTÃO DE CORRER EM GRADIL ELETROFUNDIDO</v>
          </cell>
          <cell r="C586" t="str">
            <v>M2</v>
          </cell>
        </row>
        <row r="587">
          <cell r="A587" t="str">
            <v>06.02.089</v>
          </cell>
          <cell r="B587" t="str">
            <v>PORTÃO BASCULANTE EM GRADIL ELETROFUNDIDO</v>
          </cell>
          <cell r="C587" t="str">
            <v>M2</v>
          </cell>
        </row>
        <row r="588">
          <cell r="A588" t="str">
            <v>06.02.094</v>
          </cell>
          <cell r="B588" t="str">
            <v>ME-02 MONTANTE ESTRUTURAL VERTICAL P/ESQUADRIAS EM VÃO DE 7,20M</v>
          </cell>
          <cell r="C588" t="str">
            <v>M</v>
          </cell>
        </row>
        <row r="589">
          <cell r="A589" t="str">
            <v>06.02.095</v>
          </cell>
          <cell r="B589" t="str">
            <v>ME-03 MONTANTE ESTRUTURAL HORIZONTAL P/ESQUADRIAS</v>
          </cell>
          <cell r="C589" t="str">
            <v>M</v>
          </cell>
        </row>
        <row r="590">
          <cell r="A590" t="str">
            <v>06.02.098</v>
          </cell>
          <cell r="B590" t="str">
            <v>MONTANTE DA PORTA  PF-A  TUBO AÇO GALVANIZADO 100X100 MM ESPESSURA 3MM.   USO EXCLUSIVO PADRAO CRECHE</v>
          </cell>
          <cell r="C590" t="str">
            <v>M</v>
          </cell>
        </row>
        <row r="591">
          <cell r="A591" t="str">
            <v>06.02.099</v>
          </cell>
          <cell r="B591" t="str">
            <v>SERVICOS EM ELEMENTOS METALICOS/COMPONENTES</v>
          </cell>
          <cell r="C591" t="str">
            <v>MV</v>
          </cell>
        </row>
        <row r="592">
          <cell r="A592" t="str">
            <v>06.02.103</v>
          </cell>
          <cell r="B592" t="str">
            <v>PF-A PORTA 2 FOLHAS 193X210CM ADAPTADA MODELO PF-11 USO EXCLUSIVO PADRÃO CRECHE.</v>
          </cell>
          <cell r="C592" t="str">
            <v>UN</v>
          </cell>
        </row>
        <row r="593">
          <cell r="A593" t="str">
            <v>06.02.104</v>
          </cell>
          <cell r="B593" t="str">
            <v>PF-B  PORTA FOLHA DUPLA 300X215 CM INCLUSIVE VIDRO LAMINADO 6MM COM MONTANTES ME-02 E ME-03   USO EXCLUSIVO PADRAO CRECHE</v>
          </cell>
          <cell r="C593" t="str">
            <v>UN</v>
          </cell>
        </row>
        <row r="594">
          <cell r="A594" t="str">
            <v>06.02.108</v>
          </cell>
          <cell r="B594" t="str">
            <v>PF-D   PORTA DE CORRER  QUATRO FOLHAS ADAPTADA MODELO PF-11  USO EXCLUSIVO PADRAO CRECHE</v>
          </cell>
          <cell r="C594" t="str">
            <v>UN</v>
          </cell>
        </row>
        <row r="595">
          <cell r="A595" t="str">
            <v>06.02.109</v>
          </cell>
          <cell r="B595" t="str">
            <v>PF-C   PORTA CAIXILHO  93X215 CM ADAPTADA MODELO PF-27  USO EXCLUSIVO PADRAO CRECHE</v>
          </cell>
          <cell r="C595" t="str">
            <v>UN</v>
          </cell>
        </row>
        <row r="596">
          <cell r="A596" t="str">
            <v>06.03.001</v>
          </cell>
          <cell r="B596" t="str">
            <v>TI-01 TAMPA DE INSPECAO - ACO</v>
          </cell>
          <cell r="C596" t="str">
            <v>UN</v>
          </cell>
        </row>
        <row r="597">
          <cell r="A597" t="str">
            <v>06.03.003</v>
          </cell>
          <cell r="B597" t="str">
            <v>AF-01 ALCAPAO PARA LAJE DE FORRO</v>
          </cell>
          <cell r="C597" t="str">
            <v>UN</v>
          </cell>
        </row>
        <row r="598">
          <cell r="A598" t="str">
            <v>06.03.016</v>
          </cell>
          <cell r="B598" t="str">
            <v>BP-01 BARRA ANTIPANICO SIMPLES</v>
          </cell>
          <cell r="C598" t="str">
            <v>UN</v>
          </cell>
        </row>
        <row r="599">
          <cell r="A599" t="str">
            <v>06.03.017</v>
          </cell>
          <cell r="B599" t="str">
            <v>BP-02 BARRA ANTIPANICO DUPLA</v>
          </cell>
          <cell r="C599" t="str">
            <v>UN</v>
          </cell>
        </row>
        <row r="600">
          <cell r="A600" t="str">
            <v>06.03.018</v>
          </cell>
          <cell r="B600" t="str">
            <v>TP-03 TELA DE PROTEÇÃO ARAME GALVANIZADO ONDULADO  - REQUADRO DE FERRO</v>
          </cell>
          <cell r="C600" t="str">
            <v>M2</v>
          </cell>
        </row>
        <row r="601">
          <cell r="A601" t="str">
            <v>06.03.019</v>
          </cell>
          <cell r="B601" t="str">
            <v>EM-05 ESCADA MARINHEIRO (GALVANIZADA)</v>
          </cell>
          <cell r="C601" t="str">
            <v>M</v>
          </cell>
        </row>
        <row r="602">
          <cell r="A602" t="str">
            <v>06.03.020</v>
          </cell>
          <cell r="B602" t="str">
            <v>EM-06 ESCADA DE MARINHEIRO C/GUARDA CORPO GALVANIZADA</v>
          </cell>
          <cell r="C602" t="str">
            <v>M</v>
          </cell>
        </row>
        <row r="603">
          <cell r="A603" t="str">
            <v>06.03.024</v>
          </cell>
          <cell r="B603" t="str">
            <v>TP-12 TELA DE PROTECAO REMOVIVEL</v>
          </cell>
          <cell r="C603" t="str">
            <v>M2</v>
          </cell>
        </row>
        <row r="604">
          <cell r="A604" t="str">
            <v>06.03.032</v>
          </cell>
          <cell r="B604" t="str">
            <v>GR-01 GRADE DE PROTECAO FERRO CHATO 1" X 1/4" MALHA 15CM X15CM</v>
          </cell>
          <cell r="C604" t="str">
            <v>M2</v>
          </cell>
        </row>
        <row r="605">
          <cell r="A605" t="str">
            <v>06.03.035</v>
          </cell>
          <cell r="B605" t="str">
            <v>GR-02 GRADE DE PROTECAO / GUICHE (122X105 CM) FERRO CHATO 1/2" X 1/8"</v>
          </cell>
          <cell r="C605" t="str">
            <v>UN</v>
          </cell>
        </row>
        <row r="606">
          <cell r="A606" t="str">
            <v>06.03.036</v>
          </cell>
          <cell r="B606" t="str">
            <v>CHAPA PERFURADA GALV 14(FUROS REDONDOS E ALTERNADOS 3/8")AREA PERF 48%</v>
          </cell>
          <cell r="C606" t="str">
            <v>M2</v>
          </cell>
        </row>
        <row r="607">
          <cell r="A607" t="str">
            <v>06.03.037</v>
          </cell>
          <cell r="B607" t="str">
            <v>PERFIL METALICO TUBULAR SECCAO QUADRADA 8X8CM E=3MM</v>
          </cell>
          <cell r="C607" t="str">
            <v>M</v>
          </cell>
        </row>
        <row r="608">
          <cell r="A608" t="str">
            <v>06.03.039</v>
          </cell>
          <cell r="B608" t="str">
            <v>TELA DE PROTEÇÃO CONTRA NIDIFICACAO DE PASSAROS</v>
          </cell>
          <cell r="C608" t="str">
            <v>M2</v>
          </cell>
        </row>
        <row r="609">
          <cell r="A609" t="str">
            <v>06.03.040</v>
          </cell>
          <cell r="B609" t="str">
            <v>TELA ARAME GALVANIZADO MOSQUITEIRA CONTRA INSETOS</v>
          </cell>
          <cell r="C609" t="str">
            <v>M2</v>
          </cell>
        </row>
        <row r="610">
          <cell r="A610" t="str">
            <v>06.03.060</v>
          </cell>
          <cell r="B610" t="str">
            <v>BARRA DE APOIO P/DEFICIENTES EM INOX ESCOVADO</v>
          </cell>
          <cell r="C610" t="str">
            <v>CJ</v>
          </cell>
        </row>
        <row r="611">
          <cell r="A611" t="str">
            <v>06.03.061</v>
          </cell>
          <cell r="B611" t="str">
            <v>CO-27 CORRIMÃO DUPLO AÇO INOX FORNECIDO E INSTALADO</v>
          </cell>
          <cell r="C611" t="str">
            <v>M</v>
          </cell>
        </row>
        <row r="612">
          <cell r="A612" t="str">
            <v>06.03.062</v>
          </cell>
          <cell r="B612" t="str">
            <v>CO-28 CORRIMÃO DUPLO COM MONTANTE VERTICAL AÇO INOX FORNECIDO E INSTALADO</v>
          </cell>
          <cell r="C612" t="str">
            <v>M</v>
          </cell>
        </row>
        <row r="613">
          <cell r="A613" t="str">
            <v>06.03.063</v>
          </cell>
          <cell r="B613" t="str">
            <v>CO-29 CORRIMÃO DUPLO INTERMEDIÁRIO AÇO INOX FORNECIDO E INSTALADO</v>
          </cell>
          <cell r="C613" t="str">
            <v>M</v>
          </cell>
        </row>
        <row r="614">
          <cell r="A614" t="str">
            <v>06.03.064</v>
          </cell>
          <cell r="B614" t="str">
            <v>CO-30 GUARDA-CORPO TUBULAR AÇO INOX FORNECIDO E INSTALADO</v>
          </cell>
          <cell r="C614" t="str">
            <v>M</v>
          </cell>
        </row>
        <row r="615">
          <cell r="A615" t="str">
            <v>06.03.066</v>
          </cell>
          <cell r="B615" t="str">
            <v>BANCO COM ASSENTO DE CONCRETO ARMADO LISO DESEMPENADO COM PINTURA VERNIZ ACRÍLICO  ARMAÇAO ENGASTADA NA LAJE DE PISO E PILARETE BLOCO CONCRETO REVESTIDO</v>
          </cell>
          <cell r="C615" t="str">
            <v>M</v>
          </cell>
        </row>
        <row r="616">
          <cell r="A616" t="str">
            <v>06.03.067</v>
          </cell>
          <cell r="B616" t="str">
            <v>FQ-05 ALAMBRADO PARA QUADRA COBERTA TÉRREA (BROCA)</v>
          </cell>
          <cell r="C616" t="str">
            <v>M</v>
          </cell>
        </row>
        <row r="617">
          <cell r="A617" t="str">
            <v>06.03.068</v>
          </cell>
          <cell r="B617" t="str">
            <v>FQ-06 ALAMBRADO PARA QUADRA COBERTA TERREA (SAPATA)</v>
          </cell>
          <cell r="C617" t="str">
            <v>M</v>
          </cell>
        </row>
        <row r="618">
          <cell r="A618" t="str">
            <v>06.03.069</v>
          </cell>
          <cell r="B618" t="str">
            <v>QE-36 REDE DE PROTECAO PARA QUADRAS DE ESPORTES</v>
          </cell>
          <cell r="C618" t="str">
            <v>M2</v>
          </cell>
        </row>
        <row r="619">
          <cell r="A619" t="str">
            <v>06.03.073</v>
          </cell>
          <cell r="B619" t="str">
            <v>QE-41 TABELA DE BASQUETE (SOMENTE TRELICA - FIXACAO PAREDE/PILAR)</v>
          </cell>
          <cell r="C619" t="str">
            <v>UN</v>
          </cell>
        </row>
        <row r="620">
          <cell r="A620" t="str">
            <v>06.03.074</v>
          </cell>
          <cell r="B620" t="str">
            <v>QE-42 POSTE PARA REDE DE VOLEIBOL (FUNDACAO DIRETA)</v>
          </cell>
          <cell r="C620" t="str">
            <v>PR</v>
          </cell>
        </row>
        <row r="621">
          <cell r="A621" t="str">
            <v>06.03.075</v>
          </cell>
          <cell r="B621" t="str">
            <v>QE-43 POSTE PARA REDE VOLEIBOL (LAJE ALVEOLAR)</v>
          </cell>
          <cell r="C621" t="str">
            <v>PR</v>
          </cell>
        </row>
        <row r="622">
          <cell r="A622" t="str">
            <v>06.03.076</v>
          </cell>
          <cell r="B622" t="str">
            <v>QE-44 POSTE PARA REDE VOLEIBOL (PRE-LAJE TRELICADA)</v>
          </cell>
          <cell r="C622" t="str">
            <v>PR</v>
          </cell>
        </row>
        <row r="623">
          <cell r="A623" t="str">
            <v>06.03.077</v>
          </cell>
          <cell r="B623" t="str">
            <v>QE-45 TRAVE DE FUTEBOL DE SALAO (FUNDACAO DIRETA)</v>
          </cell>
          <cell r="C623" t="str">
            <v>UN</v>
          </cell>
        </row>
        <row r="624">
          <cell r="A624" t="str">
            <v>06.03.078</v>
          </cell>
          <cell r="B624" t="str">
            <v>QE-46 TRAVE DE FUTEBOL DE SALAO (LAJE ALVEOLAR)</v>
          </cell>
          <cell r="C624" t="str">
            <v>UN</v>
          </cell>
        </row>
        <row r="625">
          <cell r="A625" t="str">
            <v>06.03.079</v>
          </cell>
          <cell r="B625" t="str">
            <v>QE-47 TRAVE DE FUTEBOL DE SALAO (PRE-LAJE TRELICADA)</v>
          </cell>
          <cell r="C625" t="str">
            <v>UN</v>
          </cell>
        </row>
        <row r="626">
          <cell r="A626" t="str">
            <v>06.03.080</v>
          </cell>
          <cell r="B626" t="str">
            <v>QE-39 TABELA DE BASQUETE (LAJE ALVEOLAR)</v>
          </cell>
          <cell r="C626" t="str">
            <v>UN</v>
          </cell>
        </row>
        <row r="627">
          <cell r="A627" t="str">
            <v>06.03.081</v>
          </cell>
          <cell r="B627" t="str">
            <v>QE-40 TABELA DE BASQUETE (PRE-LAJE TRELIÇADA)</v>
          </cell>
          <cell r="C627" t="str">
            <v>UN</v>
          </cell>
        </row>
        <row r="628">
          <cell r="A628" t="str">
            <v>06.03.082</v>
          </cell>
          <cell r="B628" t="str">
            <v>CO-31 CORRIMÃO SIMPLES AÇO INOX FORNECIDO E INSTALADO</v>
          </cell>
          <cell r="C628" t="str">
            <v>M</v>
          </cell>
        </row>
        <row r="629">
          <cell r="A629" t="str">
            <v>06.03.083</v>
          </cell>
          <cell r="B629" t="str">
            <v>CO-32 CORRIMÃO SIMPLES C/ MONTANTE VERTICAL AÇO INOX  FORNECIDO E INSTALADO</v>
          </cell>
          <cell r="C629" t="str">
            <v>M</v>
          </cell>
        </row>
        <row r="630">
          <cell r="A630" t="str">
            <v>06.03.084</v>
          </cell>
          <cell r="B630" t="str">
            <v>CO-33 CORRIMÃO SIMPLES INTERMEDIÁRIO AÇO INOX FORNECIDO E INSTALADO</v>
          </cell>
          <cell r="C630" t="str">
            <v>M</v>
          </cell>
        </row>
        <row r="631">
          <cell r="A631" t="str">
            <v>06.03.085</v>
          </cell>
          <cell r="B631" t="str">
            <v>EM-07 ESCADA MARINHEIRO GALVANIZADA ACESSO POÇO DO ELEVADOR</v>
          </cell>
          <cell r="C631" t="str">
            <v>UN</v>
          </cell>
        </row>
        <row r="632">
          <cell r="A632" t="str">
            <v>06.03.090</v>
          </cell>
          <cell r="B632" t="str">
            <v>CAIXILHARIA EM ALUMINIO</v>
          </cell>
          <cell r="C632" t="str">
            <v>KG</v>
          </cell>
        </row>
        <row r="633">
          <cell r="A633" t="str">
            <v>06.03.091</v>
          </cell>
          <cell r="B633" t="str">
            <v>CAIXILHARIA EM FERRO</v>
          </cell>
          <cell r="C633" t="str">
            <v>KG</v>
          </cell>
        </row>
        <row r="634">
          <cell r="A634" t="str">
            <v>06.03.099</v>
          </cell>
          <cell r="B634" t="str">
            <v>SERVICOS EM ELEMENTOS METALICOS/COMPONENTES</v>
          </cell>
          <cell r="C634" t="str">
            <v>MV</v>
          </cell>
        </row>
        <row r="635">
          <cell r="A635" t="str">
            <v>06.03.100</v>
          </cell>
          <cell r="B635" t="str">
            <v>CO-34 CORRIMÃO DUPLO AÇO GALVANIZADO COM PINTURA ESMALTE.</v>
          </cell>
          <cell r="C635" t="str">
            <v>M</v>
          </cell>
        </row>
        <row r="636">
          <cell r="A636" t="str">
            <v>06.03.101</v>
          </cell>
          <cell r="B636" t="str">
            <v>CO-35 CORRIMÃO DUPLO COM MONTANTE VERTICAL AÇO GALVANIZADO COM PINTURA ESMALTE</v>
          </cell>
          <cell r="C636" t="str">
            <v>M</v>
          </cell>
        </row>
        <row r="637">
          <cell r="A637" t="str">
            <v>06.03.102</v>
          </cell>
          <cell r="B637" t="str">
            <v>CO-36 CORRIMÃO DUPLO INTERMEDIÁRIO AÇO GALVANIZADO COM PINTURA ESMALTE</v>
          </cell>
          <cell r="C637" t="str">
            <v>M</v>
          </cell>
        </row>
        <row r="638">
          <cell r="A638" t="str">
            <v>06.03.103</v>
          </cell>
          <cell r="B638" t="str">
            <v>CO-37 CORRIMÃO SIMPLES AÇO GALVANIZADO COM PINTURA ESMALTE</v>
          </cell>
          <cell r="C638" t="str">
            <v>M</v>
          </cell>
        </row>
        <row r="639">
          <cell r="A639" t="str">
            <v>06.03.104</v>
          </cell>
          <cell r="B639" t="str">
            <v>CO-38 CORRIMÃO SIMPLES COM MONTANTE VERTICAL AÇO GALVANIZADO COM PINTURA ESMALTE</v>
          </cell>
          <cell r="C639" t="str">
            <v>M</v>
          </cell>
        </row>
        <row r="640">
          <cell r="A640" t="str">
            <v>06.03.105</v>
          </cell>
          <cell r="B640" t="str">
            <v>CO-39 CORRIMÃO SIMPLES INTERMEDIÁRIO AÇO GALVANIZADO COM PINTURA ESMALTE</v>
          </cell>
          <cell r="C640" t="str">
            <v>M</v>
          </cell>
        </row>
        <row r="641">
          <cell r="A641" t="str">
            <v>06.03.106</v>
          </cell>
          <cell r="B641" t="str">
            <v>CO-40 GUARDA-CORPO TUBULAR H=15CM SOBRE ALVENARIA AÇO GALVANIZADO COM PINTURA ESMALTE</v>
          </cell>
          <cell r="C641" t="str">
            <v>M</v>
          </cell>
        </row>
        <row r="642">
          <cell r="A642" t="str">
            <v>06.03.107</v>
          </cell>
          <cell r="B642" t="str">
            <v>CO-41 GUARDA-CORPO COM CHAPA PERFURADA H=110CM  AÇO GALVANIZADO COM PINTURA ESMALTE</v>
          </cell>
          <cell r="C642" t="str">
            <v>M</v>
          </cell>
        </row>
        <row r="643">
          <cell r="A643" t="str">
            <v>06.03.108</v>
          </cell>
          <cell r="B643" t="str">
            <v>CO-42 GUARDA-CORPO COM CHAPA PERFURADA H=130CM AÇO GALVANIZADO COM PINTURA ESMALTE</v>
          </cell>
          <cell r="C643" t="str">
            <v>M</v>
          </cell>
        </row>
        <row r="644">
          <cell r="A644" t="str">
            <v>06.03.109</v>
          </cell>
          <cell r="B644" t="str">
            <v>CO-43 GUARDA-CORPO COM GRADIL DE FECHAMENTO H=110CM  AÇO GALVANIZADO COM PINTURA ESMALTE</v>
          </cell>
          <cell r="C644" t="str">
            <v>M</v>
          </cell>
        </row>
        <row r="645">
          <cell r="A645" t="str">
            <v>06.03.110</v>
          </cell>
          <cell r="B645" t="str">
            <v>CO-44 GUARDA-CORPO COM GRADIL DE FECHAMENTO H=130CM  AÇO GALVANIZADO COM PINTURA ESMALTE</v>
          </cell>
          <cell r="C645" t="str">
            <v>M</v>
          </cell>
        </row>
        <row r="646">
          <cell r="A646" t="str">
            <v>06.03.111</v>
          </cell>
          <cell r="B646" t="str">
            <v>CO-45 GUARDA-CORPO TUBULAR COM GRADIL DE FECHAMENTO H=110CM  AÇO GALVANIZADO COM PINTURA ESMALTE</v>
          </cell>
          <cell r="C646" t="str">
            <v>M</v>
          </cell>
        </row>
        <row r="647">
          <cell r="A647" t="str">
            <v>06.03.112</v>
          </cell>
          <cell r="B647" t="str">
            <v>CO-46 GUARDA-CORPO TUBULAR COM GRADIL DE FECHAMENTO H=130CM  AÇO GALVANIZADO COM PINTURA ESMALTE</v>
          </cell>
          <cell r="C647" t="str">
            <v>M</v>
          </cell>
        </row>
        <row r="648">
          <cell r="A648" t="str">
            <v>06.03.113</v>
          </cell>
          <cell r="B648" t="str">
            <v>CO-47 GUARDA-CORPO TUBULAR H=20CM SOBRE ALVENARIA AÇO GALVANIZADO COM PINTURA ESMALTE</v>
          </cell>
          <cell r="C648" t="str">
            <v>M</v>
          </cell>
        </row>
        <row r="649">
          <cell r="A649" t="str">
            <v>06.03.115</v>
          </cell>
          <cell r="B649" t="str">
            <v>QE-38 TABELA DE BASQUETE INCLUSIVE GALVANIZAÇÃO A FOGO E PINTURA ESMALTE FUNDACAO BROCA Ø 25CM</v>
          </cell>
          <cell r="C649" t="str">
            <v>UN</v>
          </cell>
        </row>
        <row r="650">
          <cell r="A650" t="str">
            <v>06.50.030</v>
          </cell>
          <cell r="B650" t="str">
            <v>DEMOLIÇÃO DE DEGRAUS DE ESCADA DE MARINHEIRO EM GRAMPOS</v>
          </cell>
          <cell r="C650" t="str">
            <v>UN</v>
          </cell>
        </row>
        <row r="651">
          <cell r="A651" t="str">
            <v>06.50.099</v>
          </cell>
          <cell r="B651" t="str">
            <v>DEMOLICOES</v>
          </cell>
          <cell r="C651" t="str">
            <v>MV</v>
          </cell>
        </row>
        <row r="652">
          <cell r="A652" t="str">
            <v>06.60.001</v>
          </cell>
          <cell r="B652" t="str">
            <v>RETIRADA DE ESQUADRIAS METÁLICAS</v>
          </cell>
          <cell r="C652" t="str">
            <v>M2</v>
          </cell>
        </row>
        <row r="653">
          <cell r="A653" t="str">
            <v>06.60.002</v>
          </cell>
          <cell r="B653" t="str">
            <v>RETIRADA DE TELA</v>
          </cell>
          <cell r="C653" t="str">
            <v>M2</v>
          </cell>
        </row>
        <row r="654">
          <cell r="A654" t="str">
            <v>06.60.005</v>
          </cell>
          <cell r="B654" t="str">
            <v>RETIRADA DE BATENTES</v>
          </cell>
          <cell r="C654" t="str">
            <v>UN</v>
          </cell>
        </row>
        <row r="655">
          <cell r="A655" t="str">
            <v>06.60.050</v>
          </cell>
          <cell r="B655" t="str">
            <v>RETIRADA DE BRAÇO DE ALAVANCA</v>
          </cell>
          <cell r="C655" t="str">
            <v>UN</v>
          </cell>
        </row>
        <row r="656">
          <cell r="A656" t="str">
            <v>06.60.051</v>
          </cell>
          <cell r="B656" t="str">
            <v>RETIRADA DE ALAVANCA</v>
          </cell>
          <cell r="C656" t="str">
            <v>UN</v>
          </cell>
        </row>
        <row r="657">
          <cell r="A657" t="str">
            <v>06.60.052</v>
          </cell>
          <cell r="B657" t="str">
            <v>RETIRADA DE PUXADOR DE ENGATE PARA CAIXILHO DE CORRER</v>
          </cell>
          <cell r="C657" t="str">
            <v>UN</v>
          </cell>
        </row>
        <row r="658">
          <cell r="A658" t="str">
            <v>06.60.060</v>
          </cell>
          <cell r="B658" t="str">
            <v>RETIRADA DE ESCADA DE MARINHEIRO COM GUARDA-CORPO</v>
          </cell>
          <cell r="C658" t="str">
            <v>M</v>
          </cell>
        </row>
        <row r="659">
          <cell r="A659" t="str">
            <v>06.60.099</v>
          </cell>
          <cell r="B659" t="str">
            <v>RETIRADAS</v>
          </cell>
          <cell r="C659" t="str">
            <v>MV</v>
          </cell>
        </row>
        <row r="660">
          <cell r="A660" t="str">
            <v>06.70.001</v>
          </cell>
          <cell r="B660" t="str">
            <v>RECOLOCAÇÃO DE ESQUADRIAS METÁLICAS</v>
          </cell>
          <cell r="C660" t="str">
            <v>M2</v>
          </cell>
        </row>
        <row r="661">
          <cell r="A661" t="str">
            <v>06.70.005</v>
          </cell>
          <cell r="B661" t="str">
            <v>RECOLOCAÇÃO DE BATENTES</v>
          </cell>
          <cell r="C661" t="str">
            <v>UN</v>
          </cell>
        </row>
        <row r="662">
          <cell r="A662" t="str">
            <v>06.70.020</v>
          </cell>
          <cell r="B662" t="str">
            <v>RECOLOCACAO DE TELA</v>
          </cell>
          <cell r="C662" t="str">
            <v>M2</v>
          </cell>
        </row>
        <row r="663">
          <cell r="A663" t="str">
            <v>06.70.050</v>
          </cell>
          <cell r="B663" t="str">
            <v>RECOLOCAÇÃO DE BRAÇO DE ALAVANCA</v>
          </cell>
          <cell r="C663" t="str">
            <v>M</v>
          </cell>
        </row>
        <row r="664">
          <cell r="A664" t="str">
            <v>06.70.051</v>
          </cell>
          <cell r="B664" t="str">
            <v>RECOLOCAÇÃO DE ALAVANCA</v>
          </cell>
          <cell r="C664" t="str">
            <v>UN</v>
          </cell>
        </row>
        <row r="665">
          <cell r="A665" t="str">
            <v>06.70.052</v>
          </cell>
          <cell r="B665" t="str">
            <v>RECOLOCAÇÃO DE PUXADOR DE ENGATE PARA CAIXILHO DE CORRER</v>
          </cell>
          <cell r="C665" t="str">
            <v>UN</v>
          </cell>
        </row>
        <row r="666">
          <cell r="A666" t="str">
            <v>06.70.060</v>
          </cell>
          <cell r="B666" t="str">
            <v>RECOLOCAÇÃO DE ESCADA MARINHEIRO COM GUARDA CORPO</v>
          </cell>
          <cell r="C666" t="str">
            <v>M</v>
          </cell>
        </row>
        <row r="667">
          <cell r="A667" t="str">
            <v>06.70.099</v>
          </cell>
          <cell r="B667" t="str">
            <v>RECOLOCACOES DE ELEMENTOS METALICOS/COMPONENTES</v>
          </cell>
          <cell r="C667" t="str">
            <v>MV</v>
          </cell>
        </row>
        <row r="668">
          <cell r="A668" t="str">
            <v>06.80.001</v>
          </cell>
          <cell r="B668" t="str">
            <v>CAIXILHO BASCULANTE EM PERFIL DE FERRO</v>
          </cell>
          <cell r="C668" t="str">
            <v>M2</v>
          </cell>
        </row>
        <row r="669">
          <cell r="A669" t="str">
            <v>06.80.003</v>
          </cell>
          <cell r="B669" t="str">
            <v>CAIXILHO FIXO EM PERFIL DE FERRO</v>
          </cell>
          <cell r="C669" t="str">
            <v>M2</v>
          </cell>
        </row>
        <row r="670">
          <cell r="A670" t="str">
            <v>06.80.005</v>
          </cell>
          <cell r="B670" t="str">
            <v>CAIXILHO DE CORRER EM PERFIL DE FERRO</v>
          </cell>
          <cell r="C670" t="str">
            <v>M2</v>
          </cell>
        </row>
        <row r="671">
          <cell r="A671" t="str">
            <v>06.80.008</v>
          </cell>
          <cell r="B671" t="str">
            <v>FOLHA PARA CAIXILHO DE CORRER EM PERFIL DE FERRO</v>
          </cell>
          <cell r="C671" t="str">
            <v>M2</v>
          </cell>
        </row>
        <row r="672">
          <cell r="A672" t="str">
            <v>06.80.009</v>
          </cell>
          <cell r="B672" t="str">
            <v>CAIXILHO MAXIMAR DE FERRO</v>
          </cell>
          <cell r="C672" t="str">
            <v>M2</v>
          </cell>
        </row>
        <row r="673">
          <cell r="A673" t="str">
            <v>06.80.019</v>
          </cell>
          <cell r="B673" t="str">
            <v>PORTA PANTOGRAFICA</v>
          </cell>
          <cell r="C673" t="str">
            <v>M2</v>
          </cell>
        </row>
        <row r="674">
          <cell r="A674" t="str">
            <v>06.80.020</v>
          </cell>
          <cell r="B674" t="str">
            <v>PORTA DE ENROLAR EM TIRAS ARTICULADAS</v>
          </cell>
          <cell r="C674" t="str">
            <v>M2</v>
          </cell>
        </row>
        <row r="675">
          <cell r="A675" t="str">
            <v>06.80.021</v>
          </cell>
          <cell r="B675" t="str">
            <v>PORTA DE ENROLAR EM GRADES RETANGULARES</v>
          </cell>
          <cell r="C675" t="str">
            <v>M2</v>
          </cell>
        </row>
        <row r="676">
          <cell r="A676" t="str">
            <v>06.80.023</v>
          </cell>
          <cell r="B676" t="str">
            <v>PORTAO DE 1 FOLHA DE TUBOS E TELA GALVANIZADOS COM PORTA CADEADO</v>
          </cell>
          <cell r="C676" t="str">
            <v>M2</v>
          </cell>
        </row>
        <row r="677">
          <cell r="A677" t="str">
            <v>06.80.025</v>
          </cell>
          <cell r="B677" t="str">
            <v>PORTAO DE 2 FOLHAS DE TUBO E TELA GALVANIZADOS COM PORTA CADEADO</v>
          </cell>
          <cell r="C677" t="str">
            <v>M2</v>
          </cell>
        </row>
        <row r="678">
          <cell r="A678" t="str">
            <v>06.80.029</v>
          </cell>
          <cell r="B678" t="str">
            <v>TELA DE PROTEÇAO P/CAIXILHO C/REQ. DE PERFIL DE FERRO E TELA ARAME GALV.</v>
          </cell>
          <cell r="C678" t="str">
            <v>M2</v>
          </cell>
        </row>
        <row r="679">
          <cell r="A679" t="str">
            <v>06.80.033</v>
          </cell>
          <cell r="B679" t="str">
            <v>CHAPA DE FERRO N 14, INCLUSIVE SOLDAGEM</v>
          </cell>
          <cell r="C679" t="str">
            <v>M2</v>
          </cell>
        </row>
        <row r="680">
          <cell r="A680" t="str">
            <v>06.80.043</v>
          </cell>
          <cell r="B680" t="str">
            <v>BRACO DE ALAVANCA DE FERRO</v>
          </cell>
          <cell r="C680" t="str">
            <v>M</v>
          </cell>
        </row>
        <row r="681">
          <cell r="A681" t="str">
            <v>06.80.044</v>
          </cell>
          <cell r="B681" t="str">
            <v>ALAVANCA PARA CAIXILHO BASCULANTE</v>
          </cell>
          <cell r="C681" t="str">
            <v>UN</v>
          </cell>
        </row>
        <row r="682">
          <cell r="A682" t="str">
            <v>06.80.045</v>
          </cell>
          <cell r="B682" t="str">
            <v>PUXADORES DE ENGATE EM LATAO CROMADO PARA CAIXILHO DE CORRER</v>
          </cell>
          <cell r="C682" t="str">
            <v>UN</v>
          </cell>
        </row>
        <row r="683">
          <cell r="A683" t="str">
            <v>06.80.046</v>
          </cell>
          <cell r="B683" t="str">
            <v>CADEADO E PORTA CADEADO</v>
          </cell>
          <cell r="C683" t="str">
            <v>UN</v>
          </cell>
        </row>
        <row r="684">
          <cell r="A684" t="str">
            <v>06.80.049</v>
          </cell>
          <cell r="B684" t="str">
            <v>LUBRIFICACAO DE CAIXILHO E TROCA DE REBITES</v>
          </cell>
          <cell r="C684" t="str">
            <v>M2</v>
          </cell>
        </row>
        <row r="685">
          <cell r="A685" t="str">
            <v>06.80.050</v>
          </cell>
          <cell r="B685" t="str">
            <v>FERRO TRABALHADO (CAIXILHO)</v>
          </cell>
          <cell r="C685" t="str">
            <v>KG</v>
          </cell>
        </row>
        <row r="686">
          <cell r="A686" t="str">
            <v>06.80.082</v>
          </cell>
          <cell r="B686" t="str">
            <v>CAIXILHO FIXO EM ALUMINIO ANODIZADO</v>
          </cell>
          <cell r="C686" t="str">
            <v>M2</v>
          </cell>
        </row>
        <row r="687">
          <cell r="A687" t="str">
            <v>06.80.084</v>
          </cell>
          <cell r="B687" t="str">
            <v>CAIXILHO DE CORRER EM ALUMINIO ANODIZADO</v>
          </cell>
          <cell r="C687" t="str">
            <v>M2</v>
          </cell>
        </row>
        <row r="688">
          <cell r="A688" t="str">
            <v>06.80.086</v>
          </cell>
          <cell r="B688" t="str">
            <v>FOLHA PARA CAIXILHO DE CORRER EM ALUMINIO ANODIZADO</v>
          </cell>
          <cell r="C688" t="str">
            <v>M2</v>
          </cell>
        </row>
        <row r="689">
          <cell r="A689" t="str">
            <v>06.80.088</v>
          </cell>
          <cell r="B689" t="str">
            <v>CAIXILHO MAXIMAR EM ALUMINIO ANODIZADO</v>
          </cell>
          <cell r="C689" t="str">
            <v>M2</v>
          </cell>
        </row>
        <row r="690">
          <cell r="A690" t="str">
            <v>06.80.094</v>
          </cell>
          <cell r="B690" t="str">
            <v>BRACO DE ALAVANCA DE ALUMINIO</v>
          </cell>
          <cell r="C690" t="str">
            <v>M</v>
          </cell>
        </row>
        <row r="691">
          <cell r="A691" t="str">
            <v>06.80.096</v>
          </cell>
          <cell r="B691" t="str">
            <v>PUXADOR DE ENGATE DE ALUMINIO TIPO "BICO DE PAPAGAIO"</v>
          </cell>
          <cell r="C691" t="str">
            <v>UN</v>
          </cell>
        </row>
        <row r="692">
          <cell r="A692" t="str">
            <v>06.80.099</v>
          </cell>
          <cell r="B692" t="str">
            <v>SERVICOS EM ELEMENTOS METALICOS/COMPONENTES - CONSERVACAO</v>
          </cell>
          <cell r="C692" t="str">
            <v>MV</v>
          </cell>
        </row>
        <row r="693">
          <cell r="A693" t="str">
            <v>07.01.001</v>
          </cell>
          <cell r="B693" t="str">
            <v>EM TESOURAS PARA TELHAS CERAMICAS - VAOS ATE 7.00 M</v>
          </cell>
          <cell r="C693" t="str">
            <v>M2</v>
          </cell>
        </row>
        <row r="694">
          <cell r="A694" t="str">
            <v>07.01.002</v>
          </cell>
          <cell r="B694" t="str">
            <v>EM TESOURAS PARA TELHAS CERAMICAS - VAOS DE 7.01 A 10.00 M</v>
          </cell>
          <cell r="C694" t="str">
            <v>M2</v>
          </cell>
        </row>
        <row r="695">
          <cell r="A695" t="str">
            <v>07.01.003</v>
          </cell>
          <cell r="B695" t="str">
            <v>EM TESOURAS PARA TELHAS CERAMICAS - VAOS DE 10.01 A 13.00 M</v>
          </cell>
          <cell r="C695" t="str">
            <v>M2</v>
          </cell>
        </row>
        <row r="696">
          <cell r="A696" t="str">
            <v>07.01.004</v>
          </cell>
          <cell r="B696" t="str">
            <v>EM TESOURAS PARA TELHAS CERAMICAS - VAOS DE 13.01 A 18.00 M</v>
          </cell>
          <cell r="C696" t="str">
            <v>M2</v>
          </cell>
        </row>
        <row r="697">
          <cell r="A697" t="str">
            <v>07.01.010</v>
          </cell>
          <cell r="B697" t="str">
            <v>EM TESOURAS PARA TELHAS OND CIM-AM/AL/PLAST - VAOS ATE 7,00 M</v>
          </cell>
          <cell r="C697" t="str">
            <v>M2</v>
          </cell>
        </row>
        <row r="698">
          <cell r="A698" t="str">
            <v>07.01.011</v>
          </cell>
          <cell r="B698" t="str">
            <v>EM TESOURAS PARA TELHAS OND CIM-AM/AL/PLAST - VAOS DE 7.01 A 10,00 M</v>
          </cell>
          <cell r="C698" t="str">
            <v>M2</v>
          </cell>
        </row>
        <row r="699">
          <cell r="A699" t="str">
            <v>07.01.012</v>
          </cell>
          <cell r="B699" t="str">
            <v>EM TESOURAS PARA TELHAS OND CIM-AM/AL/PLAST - VAOS DE 10.01 A 13,00 M</v>
          </cell>
          <cell r="C699" t="str">
            <v>M2</v>
          </cell>
        </row>
        <row r="700">
          <cell r="A700" t="str">
            <v>07.01.013</v>
          </cell>
          <cell r="B700" t="str">
            <v>EM TESOURAS PARA TELHAS OND CIM-AM/AL/PLAST - VAOS DE 13,01 A 18,00 M</v>
          </cell>
          <cell r="C700" t="str">
            <v>M2</v>
          </cell>
        </row>
        <row r="701">
          <cell r="A701" t="str">
            <v>07.01.025</v>
          </cell>
          <cell r="B701" t="str">
            <v>EM TERCAS PARA TELHAS CERAMICAS</v>
          </cell>
          <cell r="C701" t="str">
            <v>M2</v>
          </cell>
        </row>
        <row r="702">
          <cell r="A702" t="str">
            <v>07.01.026</v>
          </cell>
          <cell r="B702" t="str">
            <v>EM TERCAS PARA TELHAS DE CIM-AM/AL/PLAST</v>
          </cell>
          <cell r="C702" t="str">
            <v>M2</v>
          </cell>
        </row>
        <row r="703">
          <cell r="A703" t="str">
            <v>07.01.027</v>
          </cell>
          <cell r="B703" t="str">
            <v>EM TERCAS PARA TELHAS TRAPEZOIDAIS</v>
          </cell>
          <cell r="C703" t="str">
            <v>M2</v>
          </cell>
        </row>
        <row r="704">
          <cell r="A704" t="str">
            <v>07.01.040</v>
          </cell>
          <cell r="B704" t="str">
            <v>ESTRUTURA DE COBERTURA EM TERÇA 6X12CM PARA TELHA ONDULADA CRFS SOBRE BASE E PILARETE CONCRETO  USO EXCLUSIVO PADRAO CRECHE</v>
          </cell>
          <cell r="C704" t="str">
            <v>M2</v>
          </cell>
        </row>
        <row r="705">
          <cell r="A705" t="str">
            <v>07.01.098</v>
          </cell>
          <cell r="B705" t="str">
            <v>PECAS DE MADEIRA MACICA</v>
          </cell>
          <cell r="C705" t="str">
            <v>M3</v>
          </cell>
        </row>
        <row r="706">
          <cell r="A706" t="str">
            <v>07.01.099</v>
          </cell>
          <cell r="B706" t="str">
            <v>ESTRUTURAS DE COBERTURA</v>
          </cell>
          <cell r="C706" t="str">
            <v>MV</v>
          </cell>
        </row>
        <row r="707">
          <cell r="A707" t="str">
            <v>07.02.004</v>
          </cell>
          <cell r="B707" t="str">
            <v>FORNECIMENTO E MONTAGEM DE ESTRUTURA METALICA COM AÇO NAO PATINAVEL (ASTM A36/A570)</v>
          </cell>
          <cell r="C707" t="str">
            <v>KG</v>
          </cell>
        </row>
        <row r="708">
          <cell r="A708" t="str">
            <v>07.02.016</v>
          </cell>
          <cell r="B708" t="str">
            <v>FORNECIMENTO E MONTAGEM DE ESTRUTURA METALICA COM AÇO RESISTENTE A CORROSAO (ASTM A709/A588)</v>
          </cell>
          <cell r="C708" t="str">
            <v>KG</v>
          </cell>
        </row>
        <row r="709">
          <cell r="A709" t="str">
            <v>07.02.099</v>
          </cell>
          <cell r="B709" t="str">
            <v>ESTRUTURAS DE COBERTURA</v>
          </cell>
          <cell r="C709" t="str">
            <v>MV</v>
          </cell>
        </row>
        <row r="710">
          <cell r="A710" t="str">
            <v>07.03.064</v>
          </cell>
          <cell r="B710" t="str">
            <v>TELHA DE POLIESTER (PERFIL DA ONDULADA ACO) - E=1,2MM</v>
          </cell>
          <cell r="C710" t="str">
            <v>M2</v>
          </cell>
        </row>
        <row r="711">
          <cell r="A711" t="str">
            <v>07.03.065</v>
          </cell>
          <cell r="B711" t="str">
            <v>TELHA DE POLIESTER (PERFIL DA TRAPEZOIDAL ACO H ATE 40MM) - E=1,2MM</v>
          </cell>
          <cell r="C711" t="str">
            <v>M2</v>
          </cell>
        </row>
        <row r="712">
          <cell r="A712" t="str">
            <v>07.03.066</v>
          </cell>
          <cell r="B712" t="str">
            <v>TELHA DE POLIESTER (PERFIL DA TRAPEZOIDAL ACO H=100MM) - E=1,2MM</v>
          </cell>
          <cell r="C712" t="str">
            <v>M2</v>
          </cell>
        </row>
        <row r="713">
          <cell r="A713" t="str">
            <v>07.03.067</v>
          </cell>
          <cell r="B713" t="str">
            <v>TELHA DE POLIESTER (PERFIL DA ONDULADA CRFS) - E=1,2MM</v>
          </cell>
          <cell r="C713" t="str">
            <v>M2</v>
          </cell>
        </row>
        <row r="714">
          <cell r="A714" t="str">
            <v>07.03.099</v>
          </cell>
          <cell r="B714" t="str">
            <v>COBERTURAS</v>
          </cell>
          <cell r="C714" t="str">
            <v>MV</v>
          </cell>
        </row>
        <row r="715">
          <cell r="A715" t="str">
            <v>07.03.105</v>
          </cell>
          <cell r="B715" t="str">
            <v>TELHA CERAMICA TIPO FRANCESA</v>
          </cell>
          <cell r="C715" t="str">
            <v>M2</v>
          </cell>
        </row>
        <row r="716">
          <cell r="A716" t="str">
            <v>07.03.106</v>
          </cell>
          <cell r="B716" t="str">
            <v>TELHA CERAMICA TIPO PAULISTA</v>
          </cell>
          <cell r="C716" t="str">
            <v>M2</v>
          </cell>
        </row>
        <row r="717">
          <cell r="A717" t="str">
            <v>07.03.107</v>
          </cell>
          <cell r="B717" t="str">
            <v>TELHA CERAMICA TIPO PLAN</v>
          </cell>
          <cell r="C717" t="str">
            <v>M2</v>
          </cell>
        </row>
        <row r="718">
          <cell r="A718" t="str">
            <v>07.03.110</v>
          </cell>
          <cell r="B718" t="str">
            <v>TELHA CERAMICA TIPO ROMANA</v>
          </cell>
          <cell r="C718" t="str">
            <v>M2</v>
          </cell>
        </row>
        <row r="719">
          <cell r="A719" t="str">
            <v>07.03.112</v>
          </cell>
          <cell r="B719" t="str">
            <v>TELHA CERAMICA TIPO COLONIAL</v>
          </cell>
          <cell r="C719" t="str">
            <v>M2</v>
          </cell>
        </row>
        <row r="720">
          <cell r="A720" t="str">
            <v>07.03.120</v>
          </cell>
          <cell r="B720" t="str">
            <v>TELHA TECNOLOGIA CRFS ONDULADA  E=6MM</v>
          </cell>
          <cell r="C720" t="str">
            <v>M2</v>
          </cell>
        </row>
        <row r="721">
          <cell r="A721" t="str">
            <v>07.03.121</v>
          </cell>
          <cell r="B721" t="str">
            <v>TELHA TECNOLOGIA CRFS ONDULADA E=8MM</v>
          </cell>
          <cell r="C721" t="str">
            <v>M2</v>
          </cell>
        </row>
        <row r="722">
          <cell r="A722" t="str">
            <v>07.03.122</v>
          </cell>
          <cell r="B722" t="str">
            <v>TELHA TECNOLOGIA CRFS MAXIPLAC  H=125MM E=6MM</v>
          </cell>
          <cell r="C722" t="str">
            <v>M2</v>
          </cell>
        </row>
        <row r="723">
          <cell r="A723" t="str">
            <v>07.03.123</v>
          </cell>
          <cell r="B723" t="str">
            <v>TELHA TECNOLOGIA CRFS MAXIPLAC  H=125MM E=8MM</v>
          </cell>
          <cell r="C723" t="str">
            <v>M2</v>
          </cell>
        </row>
        <row r="724">
          <cell r="A724" t="str">
            <v>07.03.129</v>
          </cell>
          <cell r="B724" t="str">
            <v>TELHA  GALVALUME / ACO GALV PINT 1 FACE PO OU COIL-COATING ONDULADA CRFS E=0,65MM</v>
          </cell>
          <cell r="C724" t="str">
            <v>M2</v>
          </cell>
        </row>
        <row r="725">
          <cell r="A725" t="str">
            <v>07.03.130</v>
          </cell>
          <cell r="B725" t="str">
            <v>TELHA GALVALUME / ACO GALV PINT 1 FACE PO/COIL-COATING TRAPEZ H=40MM E=0,65MM</v>
          </cell>
          <cell r="C725" t="str">
            <v>M2</v>
          </cell>
        </row>
        <row r="726">
          <cell r="A726" t="str">
            <v>07.03.131</v>
          </cell>
          <cell r="B726" t="str">
            <v>TELHA GALVALUME / ACO GALV PINT 1 FACE PO/COIL-COATING TRAPEZ H=100MM E=0,65MM</v>
          </cell>
          <cell r="C726" t="str">
            <v>M2</v>
          </cell>
        </row>
        <row r="727">
          <cell r="A727" t="str">
            <v>07.03.132</v>
          </cell>
          <cell r="B727" t="str">
            <v>TELHA GALVALUME / ACO GALV ACAB. NATURAL ONDULADA CRFS  E=0,65MM</v>
          </cell>
          <cell r="C727" t="str">
            <v>M2</v>
          </cell>
        </row>
        <row r="728">
          <cell r="A728" t="str">
            <v>07.03.133</v>
          </cell>
          <cell r="B728" t="str">
            <v>TELHA GALVALUME / ACO GALV ACABAMENTO.NATURAL TRAPEZ H=40MM
.E=0,65MM</v>
          </cell>
          <cell r="C728" t="str">
            <v>M2</v>
          </cell>
        </row>
        <row r="729">
          <cell r="A729" t="str">
            <v>07.03.134</v>
          </cell>
          <cell r="B729" t="str">
            <v>TELHA GALVALUME / ACO GALV ACABAMENTO.NATURAL TRAPEZ H=100MM
.E=0,65MM</v>
          </cell>
          <cell r="C729" t="str">
            <v>M2</v>
          </cell>
        </row>
        <row r="730">
          <cell r="A730" t="str">
            <v>07.03.135</v>
          </cell>
          <cell r="B730" t="str">
            <v>TELHA GALVALUME / ACO GALV SANDUICHE  E=30MM (PUR) / (PIR)  TRAPEZ H=40MM NAS DUAS FACES  E= 0,50MM COM PINT FACES APARENTES.</v>
          </cell>
          <cell r="C730" t="str">
            <v>M2</v>
          </cell>
        </row>
        <row r="731">
          <cell r="A731" t="str">
            <v>07.03.136</v>
          </cell>
          <cell r="B731" t="str">
            <v>TELHA GALVALUME / ACO GALV SANDUICHE  E=50MM (PUR) / (PIR)  TRAPEZ H=40MM NAS DUAS FACES  E= 0,50MM COM PINT FACES APARENTES.</v>
          </cell>
          <cell r="C731" t="str">
            <v>M2</v>
          </cell>
        </row>
        <row r="732">
          <cell r="A732" t="str">
            <v>07.03.137</v>
          </cell>
          <cell r="B732" t="str">
            <v>TELHA GALVALUME / ACO GALV SANDUICHE  E=30MM (PUR) / (PIR) SUPERIOR TRAPEZ H=40MM / INFERIOR PLANO  E= 0,50MM  COM PINT FACES APARENTES</v>
          </cell>
          <cell r="C732" t="str">
            <v>M2</v>
          </cell>
        </row>
        <row r="733">
          <cell r="A733" t="str">
            <v>07.03.138</v>
          </cell>
          <cell r="B733" t="str">
            <v>TELHA GALVALUME / ACO GALV SANDUICHE  E=50MM (PUR) / (PIR) SUPERIOR TRAPEZ H=40MM / INFERIOR PLANO  E= 0,50MM  COM PINT FACES APARENTES</v>
          </cell>
          <cell r="C733" t="str">
            <v>M2</v>
          </cell>
        </row>
        <row r="734">
          <cell r="A734" t="str">
            <v>07.04.001</v>
          </cell>
          <cell r="B734" t="str">
            <v>CUMEEIRA E ESPIGAO EMBOCADOS PARA TELHA CERAMICA</v>
          </cell>
          <cell r="C734" t="str">
            <v>M</v>
          </cell>
        </row>
        <row r="735">
          <cell r="A735" t="str">
            <v>07.04.034</v>
          </cell>
          <cell r="B735" t="str">
            <v>CUMEEIRA ACO PINT PO/COIL-COATING PERFIL OND/TRAP E=0,65MM H ATE 40MM</v>
          </cell>
          <cell r="C735" t="str">
            <v>M</v>
          </cell>
        </row>
        <row r="736">
          <cell r="A736" t="str">
            <v>07.04.035</v>
          </cell>
          <cell r="B736" t="str">
            <v>CUMEEIRA DE ACO PINT PO OU COIL-COATING LISA OU LISA DENTADA  E=0.5MM</v>
          </cell>
          <cell r="C736" t="str">
            <v>M2</v>
          </cell>
        </row>
        <row r="737">
          <cell r="A737" t="str">
            <v>07.04.037</v>
          </cell>
          <cell r="B737" t="str">
            <v>CUMEEIRA ACO GALV PINT PO/COIL-COATING PERFIL TRAPEZ H=100MM  E=0,65MM</v>
          </cell>
          <cell r="C737" t="str">
            <v>M</v>
          </cell>
        </row>
        <row r="738">
          <cell r="A738" t="str">
            <v>07.04.040</v>
          </cell>
          <cell r="B738" t="str">
            <v>CUMEEIRA DE ACO NATURAL LISA OU LISA DENTADA E=0,5MM</v>
          </cell>
          <cell r="C738" t="str">
            <v>M</v>
          </cell>
        </row>
        <row r="739">
          <cell r="A739" t="str">
            <v>07.04.041</v>
          </cell>
          <cell r="B739" t="str">
            <v>CUMEEIRA DE ACO NATURAL PERFIL ONDUL OU TRAP E=0,65MM H ATE 40MM</v>
          </cell>
          <cell r="C739" t="str">
            <v>M</v>
          </cell>
        </row>
        <row r="740">
          <cell r="A740" t="str">
            <v>07.04.042</v>
          </cell>
          <cell r="B740" t="str">
            <v>CUMEEIRA DE ACO GALV NATURAL PERFIL TRAP E=0,5MM H=100MM</v>
          </cell>
          <cell r="C740" t="str">
            <v>M</v>
          </cell>
        </row>
        <row r="741">
          <cell r="A741" t="str">
            <v>07.04.044</v>
          </cell>
          <cell r="B741" t="str">
            <v>RUFO DE ACO NATURAL SIMPLES E=0,5MM</v>
          </cell>
          <cell r="C741" t="str">
            <v>M</v>
          </cell>
        </row>
        <row r="742">
          <cell r="A742" t="str">
            <v>07.04.061</v>
          </cell>
          <cell r="B742" t="str">
            <v>DOMO DE ACRILICO COM CAIXILHO DE ALUMINIO</v>
          </cell>
          <cell r="C742" t="str">
            <v>M2</v>
          </cell>
        </row>
        <row r="743">
          <cell r="A743" t="str">
            <v>07.04.099</v>
          </cell>
          <cell r="B743" t="str">
            <v>PECAS PARA COBERTURA</v>
          </cell>
          <cell r="C743" t="str">
            <v>MV</v>
          </cell>
        </row>
        <row r="744">
          <cell r="A744" t="str">
            <v>07.04.100</v>
          </cell>
          <cell r="B744" t="str">
            <v>RUFO LISO DE ACO GALV NATURAL E=0,65MM CORTE ATE 300MM</v>
          </cell>
          <cell r="C744" t="str">
            <v>M</v>
          </cell>
        </row>
        <row r="745">
          <cell r="A745" t="str">
            <v>07.04.101</v>
          </cell>
          <cell r="B745" t="str">
            <v>RUFO LISO DE ACO GALV NATURAL E=0,65MM CORTE ATE 400MM</v>
          </cell>
          <cell r="C745" t="str">
            <v>M</v>
          </cell>
        </row>
        <row r="746">
          <cell r="A746" t="str">
            <v>07.04.102</v>
          </cell>
          <cell r="B746" t="str">
            <v>RUFO LISO DE ACO GALV NATURAL E=0,65MM CORTE ATE 600MM</v>
          </cell>
          <cell r="C746" t="str">
            <v>M</v>
          </cell>
        </row>
        <row r="747">
          <cell r="A747" t="str">
            <v>07.04.112</v>
          </cell>
          <cell r="B747" t="str">
            <v>RUFO DENTADO ACO GALV NATURAL E=0,65MM CORTE ATE 300MM</v>
          </cell>
          <cell r="C747" t="str">
            <v>M</v>
          </cell>
        </row>
        <row r="748">
          <cell r="A748" t="str">
            <v>07.04.113</v>
          </cell>
          <cell r="B748" t="str">
            <v>RUFO DENTADO ACO GALV NATURAL E=0,65MM CORTE ATE 400MM</v>
          </cell>
          <cell r="C748" t="str">
            <v>M</v>
          </cell>
        </row>
        <row r="749">
          <cell r="A749" t="str">
            <v>07.04.114</v>
          </cell>
          <cell r="B749" t="str">
            <v>RUFO DENTADO ACO GALV NATURAL E=0,65MM CORTE ATE 600MM</v>
          </cell>
          <cell r="C749" t="str">
            <v>M</v>
          </cell>
        </row>
        <row r="750">
          <cell r="A750" t="str">
            <v>07.04.120</v>
          </cell>
          <cell r="B750" t="str">
            <v>RUFO DENTADO ACO GALV PINT PO/COIL-COATING E=0,65MM CORTE ATE 300MM</v>
          </cell>
          <cell r="C750" t="str">
            <v>M</v>
          </cell>
        </row>
        <row r="751">
          <cell r="A751" t="str">
            <v>07.04.121</v>
          </cell>
          <cell r="B751" t="str">
            <v>RUFO DENTADO ACO GALV PINT PO/COIL-COATING E=0,65MM CORTE ATE 400MM</v>
          </cell>
          <cell r="C751" t="str">
            <v>M</v>
          </cell>
        </row>
        <row r="752">
          <cell r="A752" t="str">
            <v>07.04.122</v>
          </cell>
          <cell r="B752" t="str">
            <v>RUFO DENTADO ACO GALV PINT PO/COIL-COATING E=0,50MM CORTE ATE 300MM</v>
          </cell>
          <cell r="C752" t="str">
            <v>M</v>
          </cell>
        </row>
        <row r="753">
          <cell r="A753" t="str">
            <v>07.04.123</v>
          </cell>
          <cell r="B753" t="str">
            <v>RUFO DENTADO ACO GALV PINT PO/COIL-COATING E=0,50MM CORTE ATE 400MM</v>
          </cell>
          <cell r="C753" t="str">
            <v>M</v>
          </cell>
        </row>
        <row r="754">
          <cell r="A754" t="str">
            <v>07.04.124</v>
          </cell>
          <cell r="B754" t="str">
            <v>RUFO DENTADO ACO GALV PINT PO/COIL-COATING E=0,50MM CORTE ATE 600MM</v>
          </cell>
          <cell r="C754" t="str">
            <v>M</v>
          </cell>
        </row>
        <row r="755">
          <cell r="A755" t="str">
            <v>07.04.126</v>
          </cell>
          <cell r="B755" t="str">
            <v>RUFO DENTADO ACO GALV PINT PO/COIL-COATING E=0,65MM CORTE ATE 600MM</v>
          </cell>
          <cell r="C755" t="str">
            <v>M</v>
          </cell>
        </row>
        <row r="756">
          <cell r="A756" t="str">
            <v>07.04.127</v>
          </cell>
          <cell r="B756" t="str">
            <v>RUFO LISO ACO GALV PINT PO OU COIL-COATING E=0,65MM CORTE ATE 300MM</v>
          </cell>
          <cell r="C756" t="str">
            <v>M</v>
          </cell>
        </row>
        <row r="757">
          <cell r="A757" t="str">
            <v>07.04.129</v>
          </cell>
          <cell r="B757" t="str">
            <v>CUMEEIRA ARTICULADA P/ TELHA TECNOLOGIA CRFS ONDULADA</v>
          </cell>
          <cell r="C757" t="str">
            <v>M</v>
          </cell>
        </row>
        <row r="758">
          <cell r="A758" t="str">
            <v>07.04.130</v>
          </cell>
          <cell r="B758" t="str">
            <v>CUMEEIRA SHED P/ TELHA TECNOLOGIA CRFS ONDULADA</v>
          </cell>
          <cell r="C758" t="str">
            <v>M</v>
          </cell>
        </row>
        <row r="759">
          <cell r="A759" t="str">
            <v>07.04.131</v>
          </cell>
          <cell r="B759" t="str">
            <v>RUFO P/ TELHA TECNOLOGIA CRFS ONDULADA</v>
          </cell>
          <cell r="C759" t="str">
            <v>M</v>
          </cell>
        </row>
        <row r="760">
          <cell r="A760" t="str">
            <v>07.04.132</v>
          </cell>
          <cell r="B760" t="str">
            <v>ESPIGAO NORMAL P/ TELHA TECNOLOGIA CRFS ONDULADA</v>
          </cell>
          <cell r="C760" t="str">
            <v>M</v>
          </cell>
        </row>
        <row r="761">
          <cell r="A761" t="str">
            <v>07.04.133</v>
          </cell>
          <cell r="B761" t="str">
            <v>RUFO LISO ACO GALV PINT PO/COIL-COATING E=0,65MM CORTE ATE 400MM</v>
          </cell>
          <cell r="C761" t="str">
            <v>M</v>
          </cell>
        </row>
        <row r="762">
          <cell r="A762" t="str">
            <v>07.04.134</v>
          </cell>
          <cell r="B762" t="str">
            <v>RUFO LISO ACO GALV PINT PO/COIL-COATING E=0,65MM CORTE ATE 600MM</v>
          </cell>
          <cell r="C762" t="str">
            <v>M</v>
          </cell>
        </row>
        <row r="763">
          <cell r="A763" t="str">
            <v>07.05.007</v>
          </cell>
          <cell r="B763" t="str">
            <v>FECHAMENTO TELHA PERF GALVALUME / ACO GALV
TRAPEZ H=40MM E=0,65MM PINT PO 2 FACES  Ø FURO ATE 3,17MM AREA PERFURADA ATÉ 40%</v>
          </cell>
          <cell r="C763" t="str">
            <v>M2</v>
          </cell>
        </row>
        <row r="764">
          <cell r="A764" t="str">
            <v>07.05.008</v>
          </cell>
          <cell r="B764" t="str">
            <v>FECHAMENTO TELHA PERF GALVALUME / ACO GALV TRAPEZ H=35MM E=0,65MM PINT PO 2 FACES  Ø FURO ATE 3,17MM AREA PERFURADA ATÉ 40%</v>
          </cell>
          <cell r="C764" t="str">
            <v>M2</v>
          </cell>
        </row>
        <row r="765">
          <cell r="A765" t="str">
            <v>07.05.010</v>
          </cell>
          <cell r="B765" t="str">
            <v>VEDACAO LATERAL DE COBERTURA COM TELA DE NYLON</v>
          </cell>
          <cell r="C765" t="str">
            <v>M2</v>
          </cell>
        </row>
        <row r="766">
          <cell r="A766" t="str">
            <v>07.05.025</v>
          </cell>
          <cell r="B766" t="str">
            <v>FECHAMENTO TELHA PERF GALVALUME / AÇO GALV  TRAP H=40MM  E=0,80MM PINT PO 2 FACES  Ø FURO ATE 3,17MM AREA PERFURADA ATE 40%  USO EXCLUSIVO LATERAL Q. ESPORTES</v>
          </cell>
          <cell r="C766" t="str">
            <v>M2</v>
          </cell>
        </row>
        <row r="767">
          <cell r="A767" t="str">
            <v>07.05.080</v>
          </cell>
          <cell r="B767" t="str">
            <v>SUB-COBERTURA COM MANTA ALUMINIZADA</v>
          </cell>
          <cell r="C767" t="str">
            <v>M2</v>
          </cell>
        </row>
        <row r="768">
          <cell r="A768" t="str">
            <v>07.05.099</v>
          </cell>
          <cell r="B768" t="str">
            <v>FECHAMENTOS E/OU VEDACOES</v>
          </cell>
          <cell r="C768" t="str">
            <v>MV</v>
          </cell>
        </row>
        <row r="769">
          <cell r="A769" t="str">
            <v>07.50.001</v>
          </cell>
          <cell r="B769" t="str">
            <v>DEMOLICAO DE TELHA FIBRO CIMENTO TRAPEZOIDAL</v>
          </cell>
          <cell r="C769" t="str">
            <v>M2</v>
          </cell>
        </row>
        <row r="770">
          <cell r="A770" t="str">
            <v>07.60.001</v>
          </cell>
          <cell r="B770" t="str">
            <v>RETIRADA DE ESTRUT DE MADEIRA EM TESOURA,PONTAL OU MISTA P/TELHA BARRO SOBRE LAJE</v>
          </cell>
          <cell r="C770" t="str">
            <v>M2</v>
          </cell>
        </row>
        <row r="771">
          <cell r="A771" t="str">
            <v>07.60.002</v>
          </cell>
          <cell r="B771" t="str">
            <v>RETIRADA DE ESTRUT DE MADEIRA EM TESOURA PARA TELHAS DE BARRO SOBRE VAO LIVRE</v>
          </cell>
          <cell r="C771" t="str">
            <v>M2</v>
          </cell>
        </row>
        <row r="772">
          <cell r="A772" t="str">
            <v>07.60.005</v>
          </cell>
          <cell r="B772" t="str">
            <v>RETIRADA DE ESTRUT DE MADEIRA EM TESOURA,PONTAL OU MISTA P/TELHA FIBRO-CIM SOBRE LAJE</v>
          </cell>
          <cell r="C772" t="str">
            <v>M2</v>
          </cell>
        </row>
        <row r="773">
          <cell r="A773" t="str">
            <v>07.60.006</v>
          </cell>
          <cell r="B773" t="str">
            <v>RETIRADA DE ESTRUT DE MADEIRA EM TESOURA,PARA TELHA DE FIBRO-CIM SOBRE VAO LIVRE</v>
          </cell>
          <cell r="C773" t="str">
            <v>M2</v>
          </cell>
        </row>
        <row r="774">
          <cell r="A774" t="str">
            <v>07.60.010</v>
          </cell>
          <cell r="B774" t="str">
            <v>RETIRADA DE VIGAMENTO DE APOIO P/TELHAS DE BARRO/FIBRO-CIM/AL/PLAST/PLANA PRE-FAB</v>
          </cell>
          <cell r="C774" t="str">
            <v>M</v>
          </cell>
        </row>
        <row r="775">
          <cell r="A775" t="str">
            <v>07.60.015</v>
          </cell>
          <cell r="B775" t="str">
            <v>RETIRADA DE CAIBROS</v>
          </cell>
          <cell r="C775" t="str">
            <v>M</v>
          </cell>
        </row>
        <row r="776">
          <cell r="A776" t="str">
            <v>07.60.016</v>
          </cell>
          <cell r="B776" t="str">
            <v>RETIRADA DE RIPAS</v>
          </cell>
          <cell r="C776" t="str">
            <v>M</v>
          </cell>
        </row>
        <row r="777">
          <cell r="A777" t="str">
            <v>07.60.020</v>
          </cell>
          <cell r="B777" t="str">
            <v>RETIRADA DE FERRAGENS PARA ESTRUTURA DE MADEIRA</v>
          </cell>
          <cell r="C777" t="str">
            <v>UN</v>
          </cell>
        </row>
        <row r="778">
          <cell r="A778" t="str">
            <v>07.60.050</v>
          </cell>
          <cell r="B778" t="str">
            <v>RETIRADA DE TELHAS DE BARRO</v>
          </cell>
          <cell r="C778" t="str">
            <v>M2</v>
          </cell>
        </row>
        <row r="779">
          <cell r="A779" t="str">
            <v>07.60.051</v>
          </cell>
          <cell r="B779" t="str">
            <v>RETIRADA DE TELHAS DE BARRO - S/REAPROV</v>
          </cell>
          <cell r="C779" t="str">
            <v>M2</v>
          </cell>
        </row>
        <row r="780">
          <cell r="A780" t="str">
            <v>07.60.055</v>
          </cell>
          <cell r="B780" t="str">
            <v>RETIRADA DE CUMEEIRAS E ESPIGÕES DE BARRO</v>
          </cell>
          <cell r="C780" t="str">
            <v>M</v>
          </cell>
        </row>
        <row r="781">
          <cell r="A781" t="str">
            <v>07.60.056</v>
          </cell>
          <cell r="B781" t="str">
            <v>RETIRADA DE CUMEEIRAS E ESPIGOES DE BARRO - S/REAPROV</v>
          </cell>
          <cell r="C781" t="str">
            <v>M</v>
          </cell>
        </row>
        <row r="782">
          <cell r="A782" t="str">
            <v>07.60.060</v>
          </cell>
          <cell r="B782" t="str">
            <v>RETIRADA DE TELHAS OND DE FIBRO-CIM/PLAST OU ALUM/PLANA PRE FAB</v>
          </cell>
          <cell r="C782" t="str">
            <v>M2</v>
          </cell>
        </row>
        <row r="783">
          <cell r="A783" t="str">
            <v>07.60.061</v>
          </cell>
          <cell r="B783" t="str">
            <v>RETIRADA DE TELHAS OND DE FIBRO-CIM/PLAST OU ALUM/PLANA PRE FAB - S/REAPROV</v>
          </cell>
          <cell r="C783" t="str">
            <v>M2</v>
          </cell>
        </row>
        <row r="784">
          <cell r="A784" t="str">
            <v>07.60.065</v>
          </cell>
          <cell r="B784" t="str">
            <v>RETIRADA DE CUMEEIRAS, ESPIGÕES E RUFOS DE FIBRO-CIMENTO</v>
          </cell>
          <cell r="C784" t="str">
            <v>M</v>
          </cell>
        </row>
        <row r="785">
          <cell r="A785" t="str">
            <v>07.60.066</v>
          </cell>
          <cell r="B785" t="str">
            <v>RETIRADA DE CUMEEIRAS, ESPIGOES E RUFOS DE FIBRO-CIMENTO - S/REAPROV</v>
          </cell>
          <cell r="C785" t="str">
            <v>M</v>
          </cell>
        </row>
        <row r="786">
          <cell r="A786" t="str">
            <v>07.60.099</v>
          </cell>
          <cell r="B786" t="str">
            <v>RETIRADAS</v>
          </cell>
          <cell r="C786" t="str">
            <v>MV</v>
          </cell>
        </row>
        <row r="787">
          <cell r="A787" t="str">
            <v>07.70.001</v>
          </cell>
          <cell r="B787" t="str">
            <v>RECOLOCAÇÃO DE RIPAS</v>
          </cell>
          <cell r="C787" t="str">
            <v>M</v>
          </cell>
        </row>
        <row r="788">
          <cell r="A788" t="str">
            <v>07.70.002</v>
          </cell>
          <cell r="B788" t="str">
            <v>RECOLOCAÇÃO DE CAIBROS</v>
          </cell>
          <cell r="C788" t="str">
            <v>M</v>
          </cell>
        </row>
        <row r="789">
          <cell r="A789" t="str">
            <v>07.70.003</v>
          </cell>
          <cell r="B789" t="str">
            <v>RECOLOCAÇÃO DE VIGAS</v>
          </cell>
          <cell r="C789" t="str">
            <v>M</v>
          </cell>
        </row>
        <row r="790">
          <cell r="A790" t="str">
            <v>07.70.010</v>
          </cell>
          <cell r="B790" t="str">
            <v>RECOLOCAÇÃO DE FERRAGEM PARA ESTRUTURA DE MADEIRA</v>
          </cell>
          <cell r="C790" t="str">
            <v>UN</v>
          </cell>
        </row>
        <row r="791">
          <cell r="A791" t="str">
            <v>07.70.050</v>
          </cell>
          <cell r="B791" t="str">
            <v>RECOLOCAÇÃO DE TELHAS DE BARRO TIPO FRANCESA / ROMANA</v>
          </cell>
          <cell r="C791" t="str">
            <v>M2</v>
          </cell>
        </row>
        <row r="792">
          <cell r="A792" t="str">
            <v>07.70.052</v>
          </cell>
          <cell r="B792" t="str">
            <v>RECOLOCAÇÃO DE TELHA DE BARRO TIPO PLAN</v>
          </cell>
          <cell r="C792" t="str">
            <v>M2</v>
          </cell>
        </row>
        <row r="793">
          <cell r="A793" t="str">
            <v>07.70.055</v>
          </cell>
          <cell r="B793" t="str">
            <v>RECOLOCAÇÃO DE TELHA DE FIBROCIMENTO, PLÁSTICO OU ALUMÍNIO</v>
          </cell>
          <cell r="C793" t="str">
            <v>M2</v>
          </cell>
        </row>
        <row r="794">
          <cell r="A794" t="str">
            <v>07.70.080</v>
          </cell>
          <cell r="B794" t="str">
            <v>RECOLOCAÇÃO DE CUMEEIRAS E ESPIGÕES DE BARRO</v>
          </cell>
          <cell r="C794" t="str">
            <v>M</v>
          </cell>
        </row>
        <row r="795">
          <cell r="A795" t="str">
            <v>07.70.081</v>
          </cell>
          <cell r="B795" t="str">
            <v>RECOLOCAÇÃO DE CUMEEIRAS, ESPIGÕES E RUFOS DE CRFS</v>
          </cell>
          <cell r="C795" t="str">
            <v>M</v>
          </cell>
        </row>
        <row r="796">
          <cell r="A796" t="str">
            <v>07.70.099</v>
          </cell>
          <cell r="B796" t="str">
            <v>RECOLOCACOES DE COBERTURA</v>
          </cell>
          <cell r="C796" t="str">
            <v>MV</v>
          </cell>
        </row>
        <row r="797">
          <cell r="A797" t="str">
            <v>07.80.001</v>
          </cell>
          <cell r="B797" t="str">
            <v>RIPAS DE 5 X 1,5 CM G1-C6</v>
          </cell>
          <cell r="C797" t="str">
            <v>M</v>
          </cell>
        </row>
        <row r="798">
          <cell r="A798" t="str">
            <v>07.80.002</v>
          </cell>
          <cell r="B798" t="str">
            <v>CAIBRO DE 5 X 6 CM G1-C6</v>
          </cell>
          <cell r="C798" t="str">
            <v>M</v>
          </cell>
        </row>
        <row r="799">
          <cell r="A799" t="str">
            <v>07.80.003</v>
          </cell>
          <cell r="B799" t="str">
            <v>TABUA DE 12 X 3 CM G1-C6</v>
          </cell>
          <cell r="C799" t="str">
            <v>M</v>
          </cell>
        </row>
        <row r="800">
          <cell r="A800" t="str">
            <v>07.80.004</v>
          </cell>
          <cell r="B800" t="str">
            <v>VIGA DE MADEIRA 6 X 12 CM G1-C6</v>
          </cell>
          <cell r="C800" t="str">
            <v>M</v>
          </cell>
        </row>
        <row r="801">
          <cell r="A801" t="str">
            <v>07.80.005</v>
          </cell>
          <cell r="B801" t="str">
            <v>VIGA DE MADEIRA 6 X 16 CM G1-C6</v>
          </cell>
          <cell r="C801" t="str">
            <v>M</v>
          </cell>
        </row>
        <row r="802">
          <cell r="A802" t="str">
            <v>07.80.008</v>
          </cell>
          <cell r="B802" t="str">
            <v>SARRAFO APARELHADO 10X2,5CM G1-C2</v>
          </cell>
          <cell r="C802" t="str">
            <v>ML</v>
          </cell>
        </row>
        <row r="803">
          <cell r="A803" t="str">
            <v>07.80.009</v>
          </cell>
          <cell r="B803" t="str">
            <v>PECAS ESPECIAIS DE MADEIRA SERRADA G1-C6</v>
          </cell>
          <cell r="C803" t="str">
            <v>M3</v>
          </cell>
        </row>
        <row r="804">
          <cell r="A804" t="str">
            <v>07.80.019</v>
          </cell>
          <cell r="B804" t="str">
            <v>PARAFUSO PARA FIXACAO DE TELHA ONDULADA CRFS</v>
          </cell>
          <cell r="C804" t="str">
            <v>UN</v>
          </cell>
        </row>
        <row r="805">
          <cell r="A805" t="str">
            <v>07.80.020</v>
          </cell>
          <cell r="B805" t="str">
            <v>PARAFUSO OU GANCHO P/ FIXACAO TELHA CRFS MODULADA</v>
          </cell>
          <cell r="C805" t="str">
            <v>UN</v>
          </cell>
        </row>
        <row r="806">
          <cell r="A806" t="str">
            <v>07.80.022</v>
          </cell>
          <cell r="B806" t="str">
            <v>CHAPUZ METÁLICO FERRO 2" X 1/4" ENCONTRO CUMEEIRA/PENDURAL INCLUSIVE PARAFUSOS</v>
          </cell>
          <cell r="C806" t="str">
            <v>UN</v>
          </cell>
        </row>
        <row r="807">
          <cell r="A807" t="str">
            <v>07.80.023</v>
          </cell>
          <cell r="B807" t="str">
            <v>ESTRIBO/GRAMPO FERRO REDONDO 1/2" INCLUSO CHAPA E PORCAS</v>
          </cell>
          <cell r="C807" t="str">
            <v>UN</v>
          </cell>
        </row>
        <row r="808">
          <cell r="A808" t="str">
            <v>07.80.024</v>
          </cell>
          <cell r="B808" t="str">
            <v>CHAPUZ METALICO 2X40CM FERRO 2" X 1/4" INCLUSIVE PARAFUSOS</v>
          </cell>
          <cell r="C808" t="str">
            <v>UN</v>
          </cell>
        </row>
        <row r="809">
          <cell r="A809" t="str">
            <v>07.80.025</v>
          </cell>
          <cell r="B809" t="str">
            <v>TELHA DE CONCRETO COR VERMELHA</v>
          </cell>
          <cell r="C809" t="str">
            <v>M2</v>
          </cell>
        </row>
        <row r="810">
          <cell r="A810" t="str">
            <v>07.80.026</v>
          </cell>
          <cell r="B810" t="str">
            <v>TELHA DE CONCRETO COR CINZA</v>
          </cell>
          <cell r="C810" t="str">
            <v>M2</v>
          </cell>
        </row>
        <row r="811">
          <cell r="A811" t="str">
            <v>07.80.027</v>
          </cell>
          <cell r="B811" t="str">
            <v>TELHA GALVALUME / ACO GALV AUTOPORTANTE DOIS APOIOS VÃO MÁXIMO ATÉ 11METROS E=0,80MM H=260MM ACABAMENTO NATURAL</v>
          </cell>
          <cell r="C811" t="str">
            <v>M2</v>
          </cell>
        </row>
        <row r="812">
          <cell r="A812" t="str">
            <v>07.80.028</v>
          </cell>
          <cell r="B812" t="str">
            <v>TELHA GALVALUME / ACO GALV AUTOPORTANTE DOIS APOIOS VÃO MÁXIMO ATÉ 11 METROS E=0,80MM H=260MM ACABAMENTO NATURAL  SANDUICHE DE LÃ DE ROCHA E=25MM ENVELOPADA</v>
          </cell>
          <cell r="C812" t="str">
            <v>M2</v>
          </cell>
        </row>
        <row r="813">
          <cell r="A813" t="str">
            <v>07.80.029</v>
          </cell>
          <cell r="B813" t="str">
            <v>TELHA GALVALUME / ACO GALV AUTOPORTANTE DOIS APOIOS VÃO MÁXIMO ATÉ 11 METROS E=0,80MM H=260MM FACE INFERIOR PINTADA  SANDUICHE DE LÃ DE ROCHA E=25MM ENVELOPADA</v>
          </cell>
          <cell r="C813" t="str">
            <v>M2</v>
          </cell>
        </row>
        <row r="814">
          <cell r="A814" t="str">
            <v>07.80.030</v>
          </cell>
          <cell r="B814" t="str">
            <v>TELHAS CERAMICA TIPO FRANCESA</v>
          </cell>
          <cell r="C814" t="str">
            <v>M2</v>
          </cell>
        </row>
        <row r="815">
          <cell r="A815" t="str">
            <v>07.80.032</v>
          </cell>
          <cell r="B815" t="str">
            <v>CUMEEIRA E ESPIGAO EMBOCADOS PARA TELHAS CERAMICA</v>
          </cell>
          <cell r="C815" t="str">
            <v>M</v>
          </cell>
        </row>
        <row r="816">
          <cell r="A816" t="str">
            <v>07.80.033</v>
          </cell>
          <cell r="B816" t="str">
            <v>FECHAMENTO DE OITAO EM TABUA DE 10 X 1CM MACHO-FEMEA P/FORRO G1-C4</v>
          </cell>
          <cell r="C816" t="str">
            <v>M2</v>
          </cell>
        </row>
        <row r="817">
          <cell r="A817" t="str">
            <v>07.80.035</v>
          </cell>
          <cell r="B817" t="str">
            <v>LIMPEZA DE TELHADO INCLUSIVE REMOÇÃO DO MATERIAL RECOLHIDO</v>
          </cell>
          <cell r="C817" t="str">
            <v>M2</v>
          </cell>
        </row>
        <row r="818">
          <cell r="A818" t="str">
            <v>07.80.036</v>
          </cell>
          <cell r="B818" t="str">
            <v>TELHA TECNOLOGIA CRFS MODULADA E=8MM</v>
          </cell>
          <cell r="C818" t="str">
            <v>M2</v>
          </cell>
        </row>
        <row r="819">
          <cell r="A819" t="str">
            <v>07.80.037</v>
          </cell>
          <cell r="B819" t="str">
            <v>TELHA TECNOLOGIA CRFS TRAPEZOIDAL 44CM E=8MM</v>
          </cell>
          <cell r="C819" t="str">
            <v>M2</v>
          </cell>
        </row>
        <row r="820">
          <cell r="A820" t="str">
            <v>07.80.039</v>
          </cell>
          <cell r="B820" t="str">
            <v>TELHA TECNOLOGIA CRFS MAXIPLAC  H=125MM E=8MM</v>
          </cell>
          <cell r="C820" t="str">
            <v>M2</v>
          </cell>
        </row>
        <row r="821">
          <cell r="A821" t="str">
            <v>07.80.040</v>
          </cell>
          <cell r="B821" t="str">
            <v>TELHA TECNOLOGIA CRFS ONDULADA E=6MM</v>
          </cell>
          <cell r="C821" t="str">
            <v>M2</v>
          </cell>
        </row>
        <row r="822">
          <cell r="A822" t="str">
            <v>07.80.041</v>
          </cell>
          <cell r="B822" t="str">
            <v>TELHA TECNOLOGIA CRFS ONDULADA E=8MM</v>
          </cell>
          <cell r="C822" t="str">
            <v>M2</v>
          </cell>
        </row>
        <row r="823">
          <cell r="A823" t="str">
            <v>07.80.042</v>
          </cell>
          <cell r="B823" t="str">
            <v>CUMEEIRA NORMAL P/ TELHA TECNOLOGIA CRFS ONDULADA</v>
          </cell>
          <cell r="C823" t="str">
            <v>M</v>
          </cell>
        </row>
        <row r="824">
          <cell r="A824" t="str">
            <v>07.80.043</v>
          </cell>
          <cell r="B824" t="str">
            <v>CUMEEIRA ARTICULADA P/ TELHA TECNOLOGIA CRFS ONDULADA</v>
          </cell>
          <cell r="C824" t="str">
            <v>M</v>
          </cell>
        </row>
        <row r="825">
          <cell r="A825" t="str">
            <v>07.80.044</v>
          </cell>
          <cell r="B825" t="str">
            <v>CUMEEIRA SHED P/ TELHA TECNOLOGIA CRFS ONDULADA</v>
          </cell>
          <cell r="C825" t="str">
            <v>M</v>
          </cell>
        </row>
        <row r="826">
          <cell r="A826" t="str">
            <v>07.80.045</v>
          </cell>
          <cell r="B826" t="str">
            <v>ESPIGAO NORMAL P/ TELHA TECNOLOGIA CRFS ONDULADA</v>
          </cell>
          <cell r="C826" t="str">
            <v>M</v>
          </cell>
        </row>
        <row r="827">
          <cell r="A827" t="str">
            <v>07.80.048</v>
          </cell>
          <cell r="B827" t="str">
            <v>ARESTA P/ TELHA TECNOLOGIA CRFS ONDULADA</v>
          </cell>
          <cell r="C827" t="str">
            <v>M</v>
          </cell>
        </row>
        <row r="828">
          <cell r="A828" t="str">
            <v>07.80.050</v>
          </cell>
          <cell r="B828" t="str">
            <v>RUFO P/ TELHA TECNOLOGIA CRFS ONDULADA</v>
          </cell>
          <cell r="C828" t="str">
            <v>M</v>
          </cell>
        </row>
        <row r="829">
          <cell r="A829" t="str">
            <v>07.80.051</v>
          </cell>
          <cell r="B829" t="str">
            <v>FECHAMENTO DE OITAO C/ TELHA TECNOLOGIA CRFS ONDULADA E=8MM</v>
          </cell>
          <cell r="C829" t="str">
            <v>M2</v>
          </cell>
        </row>
        <row r="830">
          <cell r="A830" t="str">
            <v>07.80.052</v>
          </cell>
          <cell r="B830" t="str">
            <v>CUMEEIRA NORMAL PARA TELHA TECNOLOGIA CRFS MODULADA</v>
          </cell>
          <cell r="C830" t="str">
            <v>M</v>
          </cell>
        </row>
        <row r="831">
          <cell r="A831" t="str">
            <v>07.80.053</v>
          </cell>
          <cell r="B831" t="str">
            <v>CUMEEIRA ARTICULADA PARA TELHA TECNOLOGIA CRFS MODULADA</v>
          </cell>
          <cell r="C831" t="str">
            <v>M</v>
          </cell>
        </row>
        <row r="832">
          <cell r="A832" t="str">
            <v>07.80.054</v>
          </cell>
          <cell r="B832" t="str">
            <v>RUFO PARA TELHA TECNOLOGIA CRFS MODULADA</v>
          </cell>
          <cell r="C832" t="str">
            <v>M</v>
          </cell>
        </row>
        <row r="833">
          <cell r="A833" t="str">
            <v>07.80.055</v>
          </cell>
          <cell r="B833" t="str">
            <v>CUMEEIRA NORMAL PARA TELHA TECNOLOGIA CRFS TRAPEZOIDAL 44CM</v>
          </cell>
          <cell r="C833" t="str">
            <v>M</v>
          </cell>
        </row>
        <row r="834">
          <cell r="A834" t="str">
            <v>07.80.056</v>
          </cell>
          <cell r="B834" t="str">
            <v>CUMEEIRA NORMAL PARA TELHA TECNOLOGIA CRFS TRAPEZOIDAL 90CM</v>
          </cell>
          <cell r="C834" t="str">
            <v>M</v>
          </cell>
        </row>
        <row r="835">
          <cell r="A835" t="str">
            <v>07.80.057</v>
          </cell>
          <cell r="B835" t="str">
            <v>CUMEEIRA ARTICULADA PARA TELHA TECNOLOGIA CRFS TRAPEZOIDAL 90CM</v>
          </cell>
          <cell r="C835" t="str">
            <v>M</v>
          </cell>
        </row>
        <row r="836">
          <cell r="A836" t="str">
            <v>07.80.058</v>
          </cell>
          <cell r="B836" t="str">
            <v>RUFO PARA TELHA TECNOLOGIA CRFS TRAPEZOIDAL 90CM</v>
          </cell>
          <cell r="C836" t="str">
            <v>M</v>
          </cell>
        </row>
        <row r="837">
          <cell r="A837" t="str">
            <v>07.80.059</v>
          </cell>
          <cell r="B837" t="str">
            <v>TELHA DE VIDRO TIPO FRANCESA PARA ILUMINAÇÃO</v>
          </cell>
          <cell r="C837" t="str">
            <v>M2</v>
          </cell>
        </row>
        <row r="838">
          <cell r="A838" t="str">
            <v>07.80.061</v>
          </cell>
          <cell r="B838" t="str">
            <v>TELHA DE POLIESTER PERFIL DA CANALETE 49 CM E=1,20MM</v>
          </cell>
          <cell r="C838" t="str">
            <v>M2</v>
          </cell>
        </row>
        <row r="839">
          <cell r="A839" t="str">
            <v>07.80.062</v>
          </cell>
          <cell r="B839" t="str">
            <v>TELHA DE POLIESTER PERFIL DA CANALETE 90 CM E=1,20MM</v>
          </cell>
          <cell r="C839" t="str">
            <v>M2</v>
          </cell>
        </row>
        <row r="840">
          <cell r="A840" t="str">
            <v>07.80.064</v>
          </cell>
          <cell r="B840" t="str">
            <v>TELHA DE POLIESTER PERFIL DA MAXIPLAC E=1,20MM</v>
          </cell>
          <cell r="C840" t="str">
            <v>M2</v>
          </cell>
        </row>
        <row r="841">
          <cell r="A841" t="str">
            <v>07.80.065</v>
          </cell>
          <cell r="B841" t="str">
            <v>TELHA DE POLIESTER PERFIL DA ONDULADA ALUMINIO E=1,20MM</v>
          </cell>
          <cell r="C841" t="str">
            <v>M2</v>
          </cell>
        </row>
        <row r="842">
          <cell r="A842" t="str">
            <v>07.80.066</v>
          </cell>
          <cell r="B842" t="str">
            <v>TELHA DE POLIESTER PERFIL DA TRAPEZOIDAL ALUMINIO E=1,20MM</v>
          </cell>
          <cell r="C842" t="str">
            <v>M2</v>
          </cell>
        </row>
        <row r="843">
          <cell r="A843" t="str">
            <v>07.80.087</v>
          </cell>
          <cell r="B843" t="str">
            <v>PARAFUSO PARA FIXACAO TELHA CRFS TRAPEZOIDAL C/ 44CM</v>
          </cell>
          <cell r="C843" t="str">
            <v>UN</v>
          </cell>
        </row>
        <row r="844">
          <cell r="A844" t="str">
            <v>07.80.088</v>
          </cell>
          <cell r="B844" t="str">
            <v>PARAFUSO PARA FIXACAO TELHA CRFS TRAPEZOIDAL C/ 90CM</v>
          </cell>
          <cell r="C844" t="str">
            <v>UN</v>
          </cell>
        </row>
        <row r="845">
          <cell r="A845" t="str">
            <v>07.80.089</v>
          </cell>
          <cell r="B845" t="str">
            <v>PARAFUSO P/ FIXACAO TELHA CRFS TRAPEZOIDAL C/ 49CM</v>
          </cell>
          <cell r="C845" t="str">
            <v>UN</v>
          </cell>
        </row>
        <row r="846">
          <cell r="A846" t="str">
            <v>07.80.090</v>
          </cell>
          <cell r="B846" t="str">
            <v>AMARRACAO DE TELHA CERAMICA COM ARAME DE COBRE</v>
          </cell>
          <cell r="C846" t="str">
            <v>M2</v>
          </cell>
        </row>
        <row r="847">
          <cell r="A847" t="str">
            <v>07.80.091</v>
          </cell>
          <cell r="B847" t="str">
            <v>EMBOCAMENTO DE BEIRAL EM TELHA CERAMICA</v>
          </cell>
          <cell r="C847" t="str">
            <v>M</v>
          </cell>
        </row>
        <row r="848">
          <cell r="A848" t="str">
            <v>07.80.099</v>
          </cell>
          <cell r="B848" t="str">
            <v>SERVICOS DE COBERTURA - CONSERVACAO</v>
          </cell>
          <cell r="C848" t="str">
            <v>MV</v>
          </cell>
        </row>
        <row r="849">
          <cell r="A849" t="str">
            <v>08.01.001</v>
          </cell>
          <cell r="B849" t="str">
            <v>AC-04 ABRIGO E CAVALETE DE 3/4" COMPLETO 85X65X30CM</v>
          </cell>
          <cell r="C849" t="str">
            <v>UN</v>
          </cell>
        </row>
        <row r="850">
          <cell r="A850" t="str">
            <v>08.01.002</v>
          </cell>
          <cell r="B850" t="str">
            <v>AC-05 ABRIGO E CAVALETE DE 1" COMPLETO 85X65X30CM</v>
          </cell>
          <cell r="C850" t="str">
            <v>UN</v>
          </cell>
        </row>
        <row r="851">
          <cell r="A851" t="str">
            <v>08.01.005</v>
          </cell>
          <cell r="B851" t="str">
            <v>AC-08 ABRIGO E CAVALETE DE 2" COMPLETO 245X110X40CM</v>
          </cell>
          <cell r="C851" t="str">
            <v>UN</v>
          </cell>
        </row>
        <row r="852">
          <cell r="A852" t="str">
            <v>08.01.099</v>
          </cell>
          <cell r="B852" t="str">
            <v>SERVICOS EM CAVALETE E ABRIGO</v>
          </cell>
          <cell r="C852" t="str">
            <v>MV</v>
          </cell>
        </row>
        <row r="853">
          <cell r="A853" t="str">
            <v>08.02.001</v>
          </cell>
          <cell r="B853" t="str">
            <v>AG-04 ABRIGO PARA GAS COM 2 CILINDROS DE 45 KG</v>
          </cell>
          <cell r="C853" t="str">
            <v>UN</v>
          </cell>
        </row>
        <row r="854">
          <cell r="A854" t="str">
            <v>08.02.002</v>
          </cell>
          <cell r="B854" t="str">
            <v>AG-05 ABRIGO PARA GAS COM 4 CILINDROS DE 45 KG</v>
          </cell>
          <cell r="C854" t="str">
            <v>UN</v>
          </cell>
        </row>
        <row r="855">
          <cell r="A855" t="str">
            <v>08.02.003</v>
          </cell>
          <cell r="B855" t="str">
            <v>AG-06 ABRIGO PARA GAS COM 6 CILINDROS DE 45 KG</v>
          </cell>
          <cell r="C855" t="str">
            <v>UN</v>
          </cell>
        </row>
        <row r="856">
          <cell r="A856" t="str">
            <v>08.02.004</v>
          </cell>
          <cell r="B856" t="str">
            <v>AG-07 ABRIGO PARA MEDIDOR COMGAS 60X60X30CM</v>
          </cell>
          <cell r="C856" t="str">
            <v>UN</v>
          </cell>
        </row>
        <row r="857">
          <cell r="A857" t="str">
            <v>08.02.005</v>
          </cell>
          <cell r="B857" t="str">
            <v>AG-08 ABRIGO PARA GAS COM 2 BUJOES DE 13 KG</v>
          </cell>
          <cell r="C857" t="str">
            <v>UN</v>
          </cell>
        </row>
        <row r="858">
          <cell r="A858" t="str">
            <v>08.02.016</v>
          </cell>
          <cell r="B858" t="str">
            <v>PROTECAO ANTICORROSIVA PARA RAMAIS SOB A TERRA</v>
          </cell>
          <cell r="C858" t="str">
            <v>M</v>
          </cell>
        </row>
        <row r="859">
          <cell r="A859" t="str">
            <v>08.02.017</v>
          </cell>
          <cell r="B859" t="str">
            <v>PROTECAO MECANICA PARA RAMAIS SOB ATERRA</v>
          </cell>
          <cell r="C859" t="str">
            <v>M</v>
          </cell>
        </row>
        <row r="860">
          <cell r="A860" t="str">
            <v>08.02.021</v>
          </cell>
          <cell r="B860" t="str">
            <v>VG-01 VALVULA E REGULADOR DE PRESSAO DE GAS</v>
          </cell>
          <cell r="C860" t="str">
            <v>UN</v>
          </cell>
        </row>
        <row r="861">
          <cell r="A861" t="str">
            <v>08.02.040</v>
          </cell>
          <cell r="B861" t="str">
            <v>TUBO ACO GALV NBR5590-CLASSE PESADA DN 20MM (3/4") INCL CONEXOES</v>
          </cell>
          <cell r="C861" t="str">
            <v>M</v>
          </cell>
        </row>
        <row r="862">
          <cell r="A862" t="str">
            <v>08.02.041</v>
          </cell>
          <cell r="B862" t="str">
            <v>TUBO ACO GALV NBR5590-CLASSE PESADA DN 25MM (1") INCL CONEXOES</v>
          </cell>
          <cell r="C862" t="str">
            <v>M</v>
          </cell>
        </row>
        <row r="863">
          <cell r="A863" t="str">
            <v>08.02.042</v>
          </cell>
          <cell r="B863" t="str">
            <v>TUBO ACO GALV NBR5590-CLASSE PESADA DN 32MM (1 1/4") INCL CONEXOES</v>
          </cell>
          <cell r="C863" t="str">
            <v>M</v>
          </cell>
        </row>
        <row r="864">
          <cell r="A864" t="str">
            <v>08.02.043</v>
          </cell>
          <cell r="B864" t="str">
            <v>TUBO ACO GALV NBR5590-CLASSE PESADA DN 40MM (1 1/2") INCL CONEXOES</v>
          </cell>
          <cell r="C864" t="str">
            <v>M</v>
          </cell>
        </row>
        <row r="865">
          <cell r="A865" t="str">
            <v>08.02.050</v>
          </cell>
          <cell r="B865" t="str">
            <v>ENVOLVIMENTO C/ TUBO DE PVC DN 150MM EM TUBULACAO DE GAS DE RUA</v>
          </cell>
          <cell r="C865" t="str">
            <v>M</v>
          </cell>
        </row>
        <row r="866">
          <cell r="A866" t="str">
            <v>08.02.060</v>
          </cell>
          <cell r="B866" t="str">
            <v>TUBO DE COBRE P/ GAS CLASSE A S/COST DN=1/2 (15) SOLDA FOSCOPER</v>
          </cell>
          <cell r="C866" t="str">
            <v>M</v>
          </cell>
        </row>
        <row r="867">
          <cell r="A867" t="str">
            <v>08.02.061</v>
          </cell>
          <cell r="B867" t="str">
            <v>TUBO DE COBRE P/ GAS CLASSE A S/COST DN=3/4 (22) SOLDA FOSCOPER</v>
          </cell>
          <cell r="C867" t="str">
            <v>M</v>
          </cell>
        </row>
        <row r="868">
          <cell r="A868" t="str">
            <v>08.02.062</v>
          </cell>
          <cell r="B868" t="str">
            <v>TUBO DE COBRE P/ GAS CLASSE A S/COST DN=1 (28) SOLDA FOSCOPER</v>
          </cell>
          <cell r="C868" t="str">
            <v>M</v>
          </cell>
        </row>
        <row r="869">
          <cell r="A869" t="str">
            <v>08.02.063</v>
          </cell>
          <cell r="B869" t="str">
            <v>TUBO DE COBRE P/ GAS CLASSE A S/COST DN=1 1/4 (35) SOLDA FOSCOPER</v>
          </cell>
          <cell r="C869" t="str">
            <v>M</v>
          </cell>
        </row>
        <row r="870">
          <cell r="A870" t="str">
            <v>08.02.064</v>
          </cell>
          <cell r="B870" t="str">
            <v>TUBO DE COBRE P/ GAS CLSSE A S/COST DN=1 1/2 (42) SOLDA FOSCOPER</v>
          </cell>
          <cell r="C870" t="str">
            <v>M</v>
          </cell>
        </row>
        <row r="871">
          <cell r="A871" t="str">
            <v>08.02.099</v>
          </cell>
          <cell r="B871" t="str">
            <v>SERVICOS EM ABRIGO E REDE DE GAS</v>
          </cell>
          <cell r="C871" t="str">
            <v>MV</v>
          </cell>
        </row>
        <row r="872">
          <cell r="A872" t="str">
            <v>08.03.001</v>
          </cell>
          <cell r="B872" t="str">
            <v>TUBO ACO GALVANIZ NBR5580-CL MEDIA, DN15MM (1/2") - INCL CONEXOES</v>
          </cell>
          <cell r="C872" t="str">
            <v>M</v>
          </cell>
        </row>
        <row r="873">
          <cell r="A873" t="str">
            <v>08.03.002</v>
          </cell>
          <cell r="B873" t="str">
            <v>TUBO ACO GALVANIZ NBR5580-CL MEDIA, DN20MM (3/4") - INCL CONEXOES</v>
          </cell>
          <cell r="C873" t="str">
            <v>M</v>
          </cell>
        </row>
        <row r="874">
          <cell r="A874" t="str">
            <v>08.03.003</v>
          </cell>
          <cell r="B874" t="str">
            <v>TUBO ACO GALVANIZ NBR5580-CL MEDIA, DN25MM (1") - INCL. CONEXOES</v>
          </cell>
          <cell r="C874" t="str">
            <v>M</v>
          </cell>
        </row>
        <row r="875">
          <cell r="A875" t="str">
            <v>08.03.004</v>
          </cell>
          <cell r="B875" t="str">
            <v>TUBO ACO GALVANIZ NBR 5580-CL MEDIA, DN32MM (1 1/4")-INCL CONEXOES</v>
          </cell>
          <cell r="C875" t="str">
            <v>M</v>
          </cell>
        </row>
        <row r="876">
          <cell r="A876" t="str">
            <v>08.03.005</v>
          </cell>
          <cell r="B876" t="str">
            <v>TUBO ACO GALVANIZ NBR5580-CL MEDIA, DN40MM (1 1/2")-INCL CONEXOES</v>
          </cell>
          <cell r="C876" t="str">
            <v>M</v>
          </cell>
        </row>
        <row r="877">
          <cell r="A877" t="str">
            <v>08.03.006</v>
          </cell>
          <cell r="B877" t="str">
            <v>TUBO ACO GALVANIZ NBR5580-CL MEDIA, DN50MM (2") - INCL CONEXOES</v>
          </cell>
          <cell r="C877" t="str">
            <v>M</v>
          </cell>
        </row>
        <row r="878">
          <cell r="A878" t="str">
            <v>08.03.007</v>
          </cell>
          <cell r="B878" t="str">
            <v>TUBO ACO GALVANIZ NBR5580-CL MEDIA, DN65MM (2 1/2") - INCL CONEXOES</v>
          </cell>
          <cell r="C878" t="str">
            <v>M</v>
          </cell>
        </row>
        <row r="879">
          <cell r="A879" t="str">
            <v>08.03.008</v>
          </cell>
          <cell r="B879" t="str">
            <v>TUBO ACO GALVANIZ NBR5580-CL MEDIA, DN80MM (3")-INCL CONEXOES</v>
          </cell>
          <cell r="C879" t="str">
            <v>M</v>
          </cell>
        </row>
        <row r="880">
          <cell r="A880" t="str">
            <v>08.03.009</v>
          </cell>
          <cell r="B880" t="str">
            <v>TUBO ACO GALVANIZ NBR5580-CL MEDIA, DN100MM (4")-INCL CONEXOES</v>
          </cell>
          <cell r="C880" t="str">
            <v>M</v>
          </cell>
        </row>
        <row r="881">
          <cell r="A881" t="str">
            <v>08.03.010</v>
          </cell>
          <cell r="B881" t="str">
            <v>TUBO ACO GALVANIZ NBR5580-CL MEDIA, DN 150MM (6") - INCL CONEXOES</v>
          </cell>
          <cell r="C881" t="str">
            <v>M</v>
          </cell>
        </row>
        <row r="882">
          <cell r="A882" t="str">
            <v>08.03.012</v>
          </cell>
          <cell r="B882" t="str">
            <v>PROTECAO ANTICORROSIVA PARA RAMAIS SOB A TERRA</v>
          </cell>
          <cell r="C882" t="str">
            <v>M</v>
          </cell>
        </row>
        <row r="883">
          <cell r="A883" t="str">
            <v>08.03.015</v>
          </cell>
          <cell r="B883" t="str">
            <v>TUBO PVC RÍGIDO JUNTA SOLDÁVEL DE 20 INCL CONEXÕES</v>
          </cell>
          <cell r="C883" t="str">
            <v>M</v>
          </cell>
        </row>
        <row r="884">
          <cell r="A884" t="str">
            <v>08.03.016</v>
          </cell>
          <cell r="B884" t="str">
            <v>TUBO PVC RÍGIDO JUNTA SOLDÁVEL DE 25 INCL CONEXÕES</v>
          </cell>
          <cell r="C884" t="str">
            <v>M</v>
          </cell>
        </row>
        <row r="885">
          <cell r="A885" t="str">
            <v>08.03.017</v>
          </cell>
          <cell r="B885" t="str">
            <v>TUBO PVC RÍGIDO JUNTA SOLDÁVEL DE 32 INCL CONEXÕES</v>
          </cell>
          <cell r="C885" t="str">
            <v>M</v>
          </cell>
        </row>
        <row r="886">
          <cell r="A886" t="str">
            <v>08.03.018</v>
          </cell>
          <cell r="B886" t="str">
            <v>TUBO PVC RÍGIDO JUNTA SOLDÁVEL DE 40 INCL CONEXÕES</v>
          </cell>
          <cell r="C886" t="str">
            <v>M</v>
          </cell>
        </row>
        <row r="887">
          <cell r="A887" t="str">
            <v>08.03.019</v>
          </cell>
          <cell r="B887" t="str">
            <v>TUBO PVC RÍGIDO JUNTA SOLDÁVEL DE 50 INCL CONEXÕES</v>
          </cell>
          <cell r="C887" t="str">
            <v>M</v>
          </cell>
        </row>
        <row r="888">
          <cell r="A888" t="str">
            <v>08.03.020</v>
          </cell>
          <cell r="B888" t="str">
            <v>TUBO PVC RÍGIDO JUNTA SOLDÁVEL DE 60 INCL CONEXÕES</v>
          </cell>
          <cell r="C888" t="str">
            <v>M</v>
          </cell>
        </row>
        <row r="889">
          <cell r="A889" t="str">
            <v>08.03.021</v>
          </cell>
          <cell r="B889" t="str">
            <v>TUBO PVC RÍGIDO JUNTA SOLDÁVEL DE 75 INCL CONEXÕES</v>
          </cell>
          <cell r="C889" t="str">
            <v>M</v>
          </cell>
        </row>
        <row r="890">
          <cell r="A890" t="str">
            <v>08.03.022</v>
          </cell>
          <cell r="B890" t="str">
            <v>TUBO PVC RÍGIDO JUNTA SOLDÁVEL DE 85 INCL CONEXÕES</v>
          </cell>
          <cell r="C890" t="str">
            <v>M</v>
          </cell>
        </row>
        <row r="891">
          <cell r="A891" t="str">
            <v>08.03.023</v>
          </cell>
          <cell r="B891" t="str">
            <v>TUBO PVC RÍGIDO JUNTA SOLDÁVEL DE 110 INCL CONEXÕES</v>
          </cell>
          <cell r="C891" t="str">
            <v>M</v>
          </cell>
        </row>
        <row r="892">
          <cell r="A892" t="str">
            <v>08.03.099</v>
          </cell>
          <cell r="B892" t="str">
            <v>SERVICOS EM REDE DE AGUA FRIA</v>
          </cell>
          <cell r="C892" t="str">
            <v>MV</v>
          </cell>
        </row>
        <row r="893">
          <cell r="A893" t="str">
            <v>08.04.001</v>
          </cell>
          <cell r="B893" t="str">
            <v>REGISTRO DE GAVETA BRUTO DN 15MM (1/2")</v>
          </cell>
          <cell r="C893" t="str">
            <v>UN</v>
          </cell>
        </row>
        <row r="894">
          <cell r="A894" t="str">
            <v>08.04.002</v>
          </cell>
          <cell r="B894" t="str">
            <v>REGISTRO DE GAVETA BRUTO DN 20MM (3/4")</v>
          </cell>
          <cell r="C894" t="str">
            <v>UN</v>
          </cell>
        </row>
        <row r="895">
          <cell r="A895" t="str">
            <v>08.04.003</v>
          </cell>
          <cell r="B895" t="str">
            <v>REGISTRO DE GAVETA BRUTO DN 25MM (1")</v>
          </cell>
          <cell r="C895" t="str">
            <v>UN</v>
          </cell>
        </row>
        <row r="896">
          <cell r="A896" t="str">
            <v>08.04.004</v>
          </cell>
          <cell r="B896" t="str">
            <v>REGISTRO DE GAVETA BRUTO DN 32MM (1 1/4")</v>
          </cell>
          <cell r="C896" t="str">
            <v>UN</v>
          </cell>
        </row>
        <row r="897">
          <cell r="A897" t="str">
            <v>08.04.005</v>
          </cell>
          <cell r="B897" t="str">
            <v>REGISTRO DE GAVETA BRUTO DN 40MM 1 1/2"</v>
          </cell>
          <cell r="C897" t="str">
            <v>UN</v>
          </cell>
        </row>
        <row r="898">
          <cell r="A898" t="str">
            <v>08.04.006</v>
          </cell>
          <cell r="B898" t="str">
            <v>REGISTRO DE GAVETA BRUTO DN 50MM (2")</v>
          </cell>
          <cell r="C898" t="str">
            <v>UN</v>
          </cell>
        </row>
        <row r="899">
          <cell r="A899" t="str">
            <v>08.04.007</v>
          </cell>
          <cell r="B899" t="str">
            <v>REGISTRO DE GAVETA BRUTO DN 65MM (2 1/2")</v>
          </cell>
          <cell r="C899" t="str">
            <v>UN</v>
          </cell>
        </row>
        <row r="900">
          <cell r="A900" t="str">
            <v>08.04.008</v>
          </cell>
          <cell r="B900" t="str">
            <v>REGISTRO DE GAVETA BRUTO DN 80MM (3")</v>
          </cell>
          <cell r="C900" t="str">
            <v>UN</v>
          </cell>
        </row>
        <row r="901">
          <cell r="A901" t="str">
            <v>08.04.009</v>
          </cell>
          <cell r="B901" t="str">
            <v>REGISTRO DE GAVETA BRUTO DN 100MM (4")</v>
          </cell>
          <cell r="C901" t="str">
            <v>UN</v>
          </cell>
        </row>
        <row r="902">
          <cell r="A902" t="str">
            <v>08.04.015</v>
          </cell>
          <cell r="B902" t="str">
            <v>REGISTRO DE PRESSAO BRUTO DE 1/2"</v>
          </cell>
          <cell r="C902" t="str">
            <v>UN</v>
          </cell>
        </row>
        <row r="903">
          <cell r="A903" t="str">
            <v>08.04.016</v>
          </cell>
          <cell r="B903" t="str">
            <v>REGISTRO DE PRESSAO BRUTO DE 3/4"</v>
          </cell>
          <cell r="C903" t="str">
            <v>UN</v>
          </cell>
        </row>
        <row r="904">
          <cell r="A904" t="str">
            <v>08.04.021</v>
          </cell>
          <cell r="B904" t="str">
            <v>REGISTRO DE GAVETA COM CANOPLA CROMADA DN 15MM (1/2")</v>
          </cell>
          <cell r="C904" t="str">
            <v>UN</v>
          </cell>
        </row>
        <row r="905">
          <cell r="A905" t="str">
            <v>08.04.022</v>
          </cell>
          <cell r="B905" t="str">
            <v>REGISTRO DE GAVETA COM CANOPLA CROMADA DN 20MM (3/4")</v>
          </cell>
          <cell r="C905" t="str">
            <v>UN</v>
          </cell>
        </row>
        <row r="906">
          <cell r="A906" t="str">
            <v>08.04.023</v>
          </cell>
          <cell r="B906" t="str">
            <v>REGISTRO DE GAVETA COM CANOPLA CROMADA DN 25MM (1")</v>
          </cell>
          <cell r="C906" t="str">
            <v>UN</v>
          </cell>
        </row>
        <row r="907">
          <cell r="A907" t="str">
            <v>08.04.024</v>
          </cell>
          <cell r="B907" t="str">
            <v>REGISTRO DE GAVETA COM CANOPLA CROMADA DN 32MM (1 1/4")</v>
          </cell>
          <cell r="C907" t="str">
            <v>UN</v>
          </cell>
        </row>
        <row r="908">
          <cell r="A908" t="str">
            <v>08.04.025</v>
          </cell>
          <cell r="B908" t="str">
            <v>REGISTRO DE GAVETA COM CANOPLA CROMADA DN 40MM (1 1/2")</v>
          </cell>
          <cell r="C908" t="str">
            <v>UN</v>
          </cell>
        </row>
        <row r="909">
          <cell r="A909" t="str">
            <v>08.04.031</v>
          </cell>
          <cell r="B909" t="str">
            <v>REGISTRO DE PRESSAO C/ CANOPLA CROMADA DN 15MM (1/2")</v>
          </cell>
          <cell r="C909" t="str">
            <v>UN</v>
          </cell>
        </row>
        <row r="910">
          <cell r="A910" t="str">
            <v>08.04.032</v>
          </cell>
          <cell r="B910" t="str">
            <v>REGISTRO DE PRESSAO C/ CANOPLA CROMADA DN 20MM (3/4")</v>
          </cell>
          <cell r="C910" t="str">
            <v>UN</v>
          </cell>
        </row>
        <row r="911">
          <cell r="A911" t="str">
            <v>08.04.043</v>
          </cell>
          <cell r="B911" t="str">
            <v>VALVULA DE DESCARGA C/ REG INCORP DN=32MM(1 1/4) ACAB ANTIVANDALISMO</v>
          </cell>
          <cell r="C911" t="str">
            <v>UN</v>
          </cell>
        </row>
        <row r="912">
          <cell r="A912" t="str">
            <v>08.04.044</v>
          </cell>
          <cell r="B912" t="str">
            <v>VALVULA DE DESCARGA C/ REG INCORP DN=40MM(1 1/2) ACAB ANTIVANDALISMO</v>
          </cell>
          <cell r="C912" t="str">
            <v>UN</v>
          </cell>
        </row>
        <row r="913">
          <cell r="A913" t="str">
            <v>08.04.048</v>
          </cell>
          <cell r="B913" t="str">
            <v>VALVULA DE DESCARGA DE FECHAMENTO AUTOMATICO PARA MICTORIO</v>
          </cell>
          <cell r="C913" t="str">
            <v>UN</v>
          </cell>
        </row>
        <row r="914">
          <cell r="A914" t="str">
            <v>08.04.051</v>
          </cell>
          <cell r="B914" t="str">
            <v>VALVULA DE DESCARGA C/REG INCORP DN 32MM (1 1/4") C/ ACAB SIMPLES</v>
          </cell>
          <cell r="C914" t="str">
            <v>UN</v>
          </cell>
        </row>
        <row r="915">
          <cell r="A915" t="str">
            <v>08.04.052</v>
          </cell>
          <cell r="B915" t="str">
            <v>VALVULA DE DESCARGA C/REG INCORP DN 40MM (1 1/2") C/ ACAB SIMPLES</v>
          </cell>
          <cell r="C915" t="str">
            <v>UN</v>
          </cell>
        </row>
        <row r="916">
          <cell r="A916" t="str">
            <v>08.04.053</v>
          </cell>
          <cell r="B916" t="str">
            <v>VALVULA DE DESCARGA C/ACIONAMENTO DUPLO FLUXO REGISTRO E ACABAM. DN 32MM 1 1/4"</v>
          </cell>
          <cell r="C916" t="str">
            <v>UN</v>
          </cell>
        </row>
        <row r="917">
          <cell r="A917" t="str">
            <v>08.04.054</v>
          </cell>
          <cell r="B917" t="str">
            <v>VALVULA DE DESCARGA C/ACIONAMENTO DUPLO FLUXO REGISTRO E ACABAM. DN 40MM 1 1/2"</v>
          </cell>
          <cell r="C917" t="str">
            <v>UN</v>
          </cell>
        </row>
        <row r="918">
          <cell r="A918" t="str">
            <v>08.04.060</v>
          </cell>
          <cell r="B918" t="str">
            <v>ENVELOPE DE CONCRETO PARA DUTOS</v>
          </cell>
          <cell r="C918" t="str">
            <v>M</v>
          </cell>
        </row>
        <row r="919">
          <cell r="A919" t="str">
            <v>08.04.099</v>
          </cell>
          <cell r="B919" t="str">
            <v>SERVICOS EM REDE DE AGUA FRIA</v>
          </cell>
          <cell r="C919" t="str">
            <v>MV</v>
          </cell>
        </row>
        <row r="920">
          <cell r="A920" t="str">
            <v>08.05.005</v>
          </cell>
          <cell r="B920" t="str">
            <v>TUBO DE COBRE NBR13206 CLASSE "E" DN 15MM (1/2") AGUA QUENTE INCL CONEXOES</v>
          </cell>
          <cell r="C920" t="str">
            <v>M</v>
          </cell>
        </row>
        <row r="921">
          <cell r="A921" t="str">
            <v>08.05.006</v>
          </cell>
          <cell r="B921" t="str">
            <v>TUBO DE COBRE NBR13206 CLASSE "E" DN 22MM (3/4") AGUA QUENTE INCL CONEXOES</v>
          </cell>
          <cell r="C921" t="str">
            <v>M</v>
          </cell>
        </row>
        <row r="922">
          <cell r="A922" t="str">
            <v>08.05.007</v>
          </cell>
          <cell r="B922" t="str">
            <v>TUBO DE COBRE NBR13206 CLASSE "E" DN 28MM (1") AGUA QUENTE INCL CONEXOES</v>
          </cell>
          <cell r="C922" t="str">
            <v>M</v>
          </cell>
        </row>
        <row r="923">
          <cell r="A923" t="str">
            <v>08.05.008</v>
          </cell>
          <cell r="B923" t="str">
            <v>TUBO DE COBRE NBR13206 CLASSE "E" DN 35MM (1 1/4") AGUA QUENTE INCL CONEXOES</v>
          </cell>
          <cell r="C923" t="str">
            <v>M</v>
          </cell>
        </row>
        <row r="924">
          <cell r="A924" t="str">
            <v>08.05.009</v>
          </cell>
          <cell r="B924" t="str">
            <v>TUBO DE COBRE NBR13206 CLASSE "E" DN 15 MM (1/2") AGUA QUENTE INCL CONEXOES COM ISOLAÇAO TERMICA POLIETIL EXPANDIDO</v>
          </cell>
          <cell r="C924" t="str">
            <v>M</v>
          </cell>
        </row>
        <row r="925">
          <cell r="A925" t="str">
            <v>08.05.010</v>
          </cell>
          <cell r="B925" t="str">
            <v>TUBO DE COBRE NBR13206 CLASSE "E" DN 22 MM (3/4") AGUA QUENTE INCL CONEXOES COM ISOLAÇAO TERMICA POLIETIL EXPANDIDO</v>
          </cell>
          <cell r="C925" t="str">
            <v>M</v>
          </cell>
        </row>
        <row r="926">
          <cell r="A926" t="str">
            <v>08.05.011</v>
          </cell>
          <cell r="B926" t="str">
            <v>TUBO DE COBRE NBR13206 CLASSE "E" DN 28 MM (1") AGUA QUENTE INCL CONEXOES COM ISOLAÇAO TERMICA POLIETIL EXPANDIDO</v>
          </cell>
          <cell r="C926" t="str">
            <v>M</v>
          </cell>
        </row>
        <row r="927">
          <cell r="A927" t="str">
            <v>08.05.012</v>
          </cell>
          <cell r="B927" t="str">
            <v>TUBO DE COBRE NBR13206 CLASSE "E" DN 35 MM (1 1/4") AGUA QUENTE INCL CONEXOES COM ISOLAÇAO TERMICA POLIETIL EXPANDIDO</v>
          </cell>
          <cell r="C927" t="str">
            <v>M</v>
          </cell>
        </row>
        <row r="928">
          <cell r="A928" t="str">
            <v>08.05.013</v>
          </cell>
          <cell r="B928" t="str">
            <v>PROTEÇAO EM ALUMINIO CORRUGADO E= 0,15MM PARA TUBO DE COBRE  DN 15MM AGUA QUENTE INCL AMARRAÇAO</v>
          </cell>
          <cell r="C928" t="str">
            <v>M</v>
          </cell>
        </row>
        <row r="929">
          <cell r="A929" t="str">
            <v>08.05.014</v>
          </cell>
          <cell r="B929" t="str">
            <v>PROTEÇAO EM  ALUMINIO CORRUGADO E= 0,15MM PARA TUBO DE COBRE  DN 22MM AGUA QUENTE INCL AMARRAÇAO</v>
          </cell>
          <cell r="C929" t="str">
            <v>M</v>
          </cell>
        </row>
        <row r="930">
          <cell r="A930" t="str">
            <v>08.05.015</v>
          </cell>
          <cell r="B930" t="str">
            <v>PROTEÇAO EM  ALUMINIO CORRUGADO E=0,15MM PARA TUBO DE COBRE  DN 28MM AGUA QUENTE INCL AMARRAÇAO</v>
          </cell>
          <cell r="C930" t="str">
            <v>M</v>
          </cell>
        </row>
        <row r="931">
          <cell r="A931" t="str">
            <v>08.05.016</v>
          </cell>
          <cell r="B931" t="str">
            <v>PROTEÇAO EM ALUMINIO CORRUGADO E= 0,15MM PARA TUBO DE COBRE  DN 35MM AGUA QUENTE INCL AMARRAÇAO</v>
          </cell>
          <cell r="C931" t="str">
            <v>M</v>
          </cell>
        </row>
        <row r="932">
          <cell r="A932" t="str">
            <v>08.05.099</v>
          </cell>
          <cell r="B932" t="str">
            <v>SERVIÇOS EM REDE DE ÁGUA QUENTE</v>
          </cell>
          <cell r="C932" t="str">
            <v>MV</v>
          </cell>
        </row>
        <row r="933">
          <cell r="A933" t="str">
            <v>08.06.001</v>
          </cell>
          <cell r="B933" t="str">
            <v>SISTEMA DE AQUECIMENTO SOLAR  BOILER 1.000L COM 10 PLACAS COLETORAS 175x100x6,5cm FORNECIDO E INSTALADO USO EXCLUSIVO PADRÃO CRECHE</v>
          </cell>
          <cell r="C933" t="str">
            <v>UN</v>
          </cell>
        </row>
        <row r="934">
          <cell r="A934" t="str">
            <v>08.07.002</v>
          </cell>
          <cell r="B934" t="str">
            <v>TUBO ACO GALVANIZ NBR5580-CL MEDIA, DN65MM (2 1/2")- INCL CONEXOES</v>
          </cell>
          <cell r="C934" t="str">
            <v>M</v>
          </cell>
        </row>
        <row r="935">
          <cell r="A935" t="str">
            <v>08.07.003</v>
          </cell>
          <cell r="B935" t="str">
            <v>TUBO ACO GALVANIZ NBR5580-CL MEDIA, DN80MM (3")-INCL CONEXOES</v>
          </cell>
          <cell r="C935" t="str">
            <v>M</v>
          </cell>
        </row>
        <row r="936">
          <cell r="A936" t="str">
            <v>08.07.004</v>
          </cell>
          <cell r="B936" t="str">
            <v>TUBO ACO GLAVANIZ NBR5580-CL MEDIA, DN100MM (4")-INCL CONEXOES</v>
          </cell>
          <cell r="C936" t="str">
            <v>M</v>
          </cell>
        </row>
        <row r="937">
          <cell r="A937" t="str">
            <v>08.07.005</v>
          </cell>
          <cell r="B937" t="str">
            <v>TUBO ACO GALVANIZ NBR5580-CL MEDIA, DN 150MM (6") - INCL CONEXOES</v>
          </cell>
          <cell r="C937" t="str">
            <v>M</v>
          </cell>
        </row>
        <row r="938">
          <cell r="A938" t="str">
            <v>08.07.010</v>
          </cell>
          <cell r="B938" t="str">
            <v>PROTECAO ANTI CORROSIVA PARA RAMAIS SOB A TERRA</v>
          </cell>
          <cell r="C938" t="str">
            <v>M</v>
          </cell>
        </row>
        <row r="939">
          <cell r="A939" t="str">
            <v>08.07.099</v>
          </cell>
          <cell r="B939" t="str">
            <v>SERVICOS EM REDE DE INCENDIO</v>
          </cell>
          <cell r="C939" t="str">
            <v>MV</v>
          </cell>
        </row>
        <row r="940">
          <cell r="A940" t="str">
            <v>08.08.002</v>
          </cell>
          <cell r="B940" t="str">
            <v>REGISTRO DE GAVETA BRUTO DN 65MM (2 1/2")</v>
          </cell>
          <cell r="C940" t="str">
            <v>UN</v>
          </cell>
        </row>
        <row r="941">
          <cell r="A941" t="str">
            <v>08.08.003</v>
          </cell>
          <cell r="B941" t="str">
            <v>REGISTRO DE GAVETA BRUTO DN 80MM (3")</v>
          </cell>
          <cell r="C941" t="str">
            <v>UN</v>
          </cell>
        </row>
        <row r="942">
          <cell r="A942" t="str">
            <v>08.08.004</v>
          </cell>
          <cell r="B942" t="str">
            <v>REGISTRO DE GAVETA BRUTO DN 100MM (4")</v>
          </cell>
          <cell r="C942" t="str">
            <v>UN</v>
          </cell>
        </row>
        <row r="943">
          <cell r="A943" t="str">
            <v>08.08.010</v>
          </cell>
          <cell r="B943" t="str">
            <v>REGISTRO GLOBO ANGULAR AMARELO 2 1/2"</v>
          </cell>
          <cell r="C943" t="str">
            <v>UN</v>
          </cell>
        </row>
        <row r="944">
          <cell r="A944" t="str">
            <v>08.08.012</v>
          </cell>
          <cell r="B944" t="str">
            <v>REGISTRO DE RECALQUE NO PASSEIO (RR-01)</v>
          </cell>
          <cell r="C944" t="str">
            <v>UN</v>
          </cell>
        </row>
        <row r="945">
          <cell r="A945" t="str">
            <v>08.08.015</v>
          </cell>
          <cell r="B945" t="str">
            <v>VALVULA DE RETENCAO VERT.BRONZE TIPO LEVE DE 2 1/2"</v>
          </cell>
          <cell r="C945" t="str">
            <v>UN</v>
          </cell>
        </row>
        <row r="946">
          <cell r="A946" t="str">
            <v>08.08.016</v>
          </cell>
          <cell r="B946" t="str">
            <v>VALVULA DE RETENCAO VERT.BRONZE TIPO LEVE DE 3"</v>
          </cell>
          <cell r="C946" t="str">
            <v>UN</v>
          </cell>
        </row>
        <row r="947">
          <cell r="A947" t="str">
            <v>08.08.017</v>
          </cell>
          <cell r="B947" t="str">
            <v>VALVULA DE RETENCAO VERT.BRONZE TIPO LEVE DE 4"</v>
          </cell>
          <cell r="C947" t="str">
            <v>UN</v>
          </cell>
        </row>
        <row r="948">
          <cell r="A948" t="str">
            <v>08.08.021</v>
          </cell>
          <cell r="B948" t="str">
            <v>HIDRANTE COM REGISTRO TIPO GLOBO AMARELO DE 2 1/2"</v>
          </cell>
          <cell r="C948" t="str">
            <v>UN</v>
          </cell>
        </row>
        <row r="949">
          <cell r="A949" t="str">
            <v>08.08.028</v>
          </cell>
          <cell r="B949" t="str">
            <v>AH-04 ABRIGO PARA HIDRANTE COM MANGUEIRA 1 1/2"  E ESGUICHO REGULAVEL</v>
          </cell>
          <cell r="C949" t="str">
            <v>UN</v>
          </cell>
        </row>
        <row r="950">
          <cell r="A950" t="str">
            <v>08.08.030</v>
          </cell>
          <cell r="B950" t="str">
            <v>MANGUEIRA COM UNIAO DE ENGATE RAPIDO DE 1 1/2"</v>
          </cell>
          <cell r="C950" t="str">
            <v>M</v>
          </cell>
        </row>
        <row r="951">
          <cell r="A951" t="str">
            <v>08.08.031</v>
          </cell>
          <cell r="B951" t="str">
            <v>MANGUEIRA COM UNIAO DE ENGATE RAPIDO DE 2 1/2"</v>
          </cell>
          <cell r="C951" t="str">
            <v>M</v>
          </cell>
        </row>
        <row r="952">
          <cell r="A952" t="str">
            <v>08.08.035</v>
          </cell>
          <cell r="B952" t="str">
            <v>ESGUICHO DE LATAO C/ENGATE RAPIDO ORIFICIO DE 1/2"</v>
          </cell>
          <cell r="C952" t="str">
            <v>UN</v>
          </cell>
        </row>
        <row r="953">
          <cell r="A953" t="str">
            <v>08.08.036</v>
          </cell>
          <cell r="B953" t="str">
            <v>ESGUICHO DE LATAO C/ENGATE RAPIDO ORIFICIO DE 5/8"</v>
          </cell>
          <cell r="C953" t="str">
            <v>UN</v>
          </cell>
        </row>
        <row r="954">
          <cell r="A954" t="str">
            <v>08.08.037</v>
          </cell>
          <cell r="B954" t="str">
            <v>ESGUICHO DE LATAO C/ENGATE RAPIDO ORIFICIO DE 3/4"</v>
          </cell>
          <cell r="C954" t="str">
            <v>UN</v>
          </cell>
        </row>
        <row r="955">
          <cell r="A955" t="str">
            <v>08.08.041</v>
          </cell>
          <cell r="B955" t="str">
            <v>VALVULA RETENCAO HORIZ BRONZE DE 2 1/2"</v>
          </cell>
          <cell r="C955" t="str">
            <v>UN</v>
          </cell>
        </row>
        <row r="956">
          <cell r="A956" t="str">
            <v>08.08.042</v>
          </cell>
          <cell r="B956" t="str">
            <v>VALVULA RETENCAO HORIZONTAL DE BRONZE DE 3"</v>
          </cell>
          <cell r="C956" t="str">
            <v>UN</v>
          </cell>
        </row>
        <row r="957">
          <cell r="A957" t="str">
            <v>08.08.043</v>
          </cell>
          <cell r="B957" t="str">
            <v>VALVULA RETENCAO HORIZONTAL BRONZE DE 4"</v>
          </cell>
          <cell r="C957" t="str">
            <v>UN</v>
          </cell>
        </row>
        <row r="958">
          <cell r="A958" t="str">
            <v>08.08.044</v>
          </cell>
          <cell r="B958" t="str">
            <v>EXTINTORES MANUAIS DE CO2 CAPACIDADE 4KG</v>
          </cell>
          <cell r="C958" t="str">
            <v>UN</v>
          </cell>
        </row>
        <row r="959">
          <cell r="A959" t="str">
            <v>08.08.045</v>
          </cell>
          <cell r="B959" t="str">
            <v>EXTINTORES MANUAIS DE CO2 COM CAPACIDADE DE 6 KG</v>
          </cell>
          <cell r="C959" t="str">
            <v>UN</v>
          </cell>
        </row>
        <row r="960">
          <cell r="A960" t="str">
            <v>08.08.046</v>
          </cell>
          <cell r="B960" t="str">
            <v>EXTINTORES MANUAIS PO QUIMICO SECO COM CAPACIDADE DE 4 KG</v>
          </cell>
          <cell r="C960" t="str">
            <v>UN</v>
          </cell>
        </row>
        <row r="961">
          <cell r="A961" t="str">
            <v>08.08.047</v>
          </cell>
          <cell r="B961" t="str">
            <v>EXTINTOR MANUAL PO QUIMICO SECO C/ CAPACIDADE DE 12KG</v>
          </cell>
          <cell r="C961" t="str">
            <v>UN</v>
          </cell>
        </row>
        <row r="962">
          <cell r="A962" t="str">
            <v>08.08.048</v>
          </cell>
          <cell r="B962" t="str">
            <v>EXTINTOR PORTATIL DE PO QUIMICO BC CAPACIDADE 6 KG</v>
          </cell>
          <cell r="C962" t="str">
            <v>UN</v>
          </cell>
        </row>
        <row r="963">
          <cell r="A963" t="str">
            <v>08.08.050</v>
          </cell>
          <cell r="B963" t="str">
            <v>EXTINTORES MANUAIS DE AGUA PRESSURIZADA CAP DE 10 L</v>
          </cell>
          <cell r="C963" t="str">
            <v>UN</v>
          </cell>
        </row>
        <row r="964">
          <cell r="A964" t="str">
            <v>08.08.051</v>
          </cell>
          <cell r="B964" t="str">
            <v>EXTINTOR PORTATIL DE PO QUIMICO ABC CAPACIDADE 6 KG</v>
          </cell>
          <cell r="C964" t="str">
            <v>UN</v>
          </cell>
        </row>
        <row r="965">
          <cell r="A965" t="str">
            <v>08.08.060</v>
          </cell>
          <cell r="B965" t="str">
            <v>MANOMETRO INDUSTRIAL COM TOMADA INFERIOR.</v>
          </cell>
          <cell r="C965" t="str">
            <v>UN</v>
          </cell>
        </row>
        <row r="966">
          <cell r="A966" t="str">
            <v>08.08.061</v>
          </cell>
          <cell r="B966" t="str">
            <v>PRESSOSTATO (VALVULA DE FLUXO) COM SENSOR DIAFRAGMA.</v>
          </cell>
          <cell r="C966" t="str">
            <v>UN</v>
          </cell>
        </row>
        <row r="967">
          <cell r="A967" t="str">
            <v>08.08.069</v>
          </cell>
          <cell r="B967" t="str">
            <v>AI-01 ABRIGO PARA BOMBA DE INCENDIO</v>
          </cell>
          <cell r="C967" t="str">
            <v>UN</v>
          </cell>
        </row>
        <row r="968">
          <cell r="A968" t="str">
            <v>08.08.070</v>
          </cell>
          <cell r="B968" t="str">
            <v>CONJ MOTOR-BOMBA (CENTRIFUGA) 1/2 HP (3400 L/H -20 MCA)</v>
          </cell>
          <cell r="C968" t="str">
            <v>UN</v>
          </cell>
        </row>
        <row r="969">
          <cell r="A969" t="str">
            <v>08.08.071</v>
          </cell>
          <cell r="B969" t="str">
            <v>CONJ MOTOR-BOMBA (CENTRIFUGA) 3/4 HP (7400 L/H - 20 MCA)</v>
          </cell>
          <cell r="C969" t="str">
            <v>UN</v>
          </cell>
        </row>
        <row r="970">
          <cell r="A970" t="str">
            <v>08.08.072</v>
          </cell>
          <cell r="B970" t="str">
            <v>CONJ MOTOR-BOMBA (CENTRIFUGA) 1 HP (8500 L/H - 20 MCA)</v>
          </cell>
          <cell r="C970" t="str">
            <v>UN</v>
          </cell>
        </row>
        <row r="971">
          <cell r="A971" t="str">
            <v>08.08.073</v>
          </cell>
          <cell r="B971" t="str">
            <v>CONJ MOTOR-BOMBA (CENTRIFUGA) 1.5 HP (10000 L/H - 20 MCA)</v>
          </cell>
          <cell r="C971" t="str">
            <v>UN</v>
          </cell>
        </row>
        <row r="972">
          <cell r="A972" t="str">
            <v>08.08.074</v>
          </cell>
          <cell r="B972" t="str">
            <v>CONJ MOTOR-BOMBA (CENTRIFUGA) 2 HP (13900 L/H - 20 MCA)</v>
          </cell>
          <cell r="C972" t="str">
            <v>UN</v>
          </cell>
        </row>
        <row r="973">
          <cell r="A973" t="str">
            <v>08.08.075</v>
          </cell>
          <cell r="B973" t="str">
            <v>CONJ MOTOR-BOMBA (CENTRIFUGA) 3 HP (25000 L/H - 20 MCA)</v>
          </cell>
          <cell r="C973" t="str">
            <v>UN</v>
          </cell>
        </row>
        <row r="974">
          <cell r="A974" t="str">
            <v>08.08.076</v>
          </cell>
          <cell r="B974" t="str">
            <v>CONJ MOTOR-BOMBA (CENTRIFUGA) 4 HP (31200 L/H - 20 MCA)</v>
          </cell>
          <cell r="C974" t="str">
            <v>UN</v>
          </cell>
        </row>
        <row r="975">
          <cell r="A975" t="str">
            <v>08.08.077</v>
          </cell>
          <cell r="B975" t="str">
            <v>CONJ MOTOR-BOMBA (CENTRIFUGA) 5 HP (31200 L/H -20 MCA)</v>
          </cell>
          <cell r="C975" t="str">
            <v>UN</v>
          </cell>
        </row>
        <row r="976">
          <cell r="A976" t="str">
            <v>08.08.078</v>
          </cell>
          <cell r="B976" t="str">
            <v>CONJ MOTOR-BOMBA (CENTRIFUGA) 7,5 HP (40000L/H 20 MCA)</v>
          </cell>
          <cell r="C976" t="str">
            <v>UN</v>
          </cell>
        </row>
        <row r="977">
          <cell r="A977" t="str">
            <v>08.08.079</v>
          </cell>
          <cell r="B977" t="str">
            <v>CONJ MOTOR-BOMBA (CENTRIFUGA) 10 HP (40000 L/H 20MCA)</v>
          </cell>
          <cell r="C977" t="str">
            <v>UN</v>
          </cell>
        </row>
        <row r="978">
          <cell r="A978" t="str">
            <v>08.08.090</v>
          </cell>
          <cell r="B978" t="str">
            <v>TREINAMENTO BÁSICO PARA BRIGADA DE INCÊNDIO INCLUSO EQUIPAMENTOS (POR PARTICIPANTE)</v>
          </cell>
          <cell r="C978" t="str">
            <v>UN</v>
          </cell>
        </row>
        <row r="979">
          <cell r="A979" t="str">
            <v>08.08.099</v>
          </cell>
          <cell r="B979" t="str">
            <v>SERVICOS EM REDE DE INCENDIO</v>
          </cell>
          <cell r="C979" t="str">
            <v>MV</v>
          </cell>
        </row>
        <row r="980">
          <cell r="A980" t="str">
            <v>08.09.001</v>
          </cell>
          <cell r="B980" t="str">
            <v>TUBO DE FERRO FUNDIDO DN 50MM (2") - INCLUSIVE CONEXOES -  DESC</v>
          </cell>
          <cell r="C980" t="str">
            <v>M</v>
          </cell>
        </row>
        <row r="981">
          <cell r="A981" t="str">
            <v>08.09.002</v>
          </cell>
          <cell r="B981" t="str">
            <v>TUBO DE FERRO FUNDIDO DN 75MM (3") - INCLUSIVE CONEXOES -  DESC</v>
          </cell>
          <cell r="C981" t="str">
            <v>M</v>
          </cell>
        </row>
        <row r="982">
          <cell r="A982" t="str">
            <v>08.09.003</v>
          </cell>
          <cell r="B982" t="str">
            <v>TUBO DE FERRO FUNDIDO DN 100MM (4") - INCLUSIVE CONEXOES -  DESC</v>
          </cell>
          <cell r="C982" t="str">
            <v>M</v>
          </cell>
        </row>
        <row r="983">
          <cell r="A983" t="str">
            <v>08.09.015</v>
          </cell>
          <cell r="B983" t="str">
            <v>TUBO PVC NORMAL "SN" JUNTA SOLDÁVEL/ELÁSTICA DN 40 INCL CONEXÕES</v>
          </cell>
          <cell r="C983" t="str">
            <v>M</v>
          </cell>
        </row>
        <row r="984">
          <cell r="A984" t="str">
            <v>08.09.016</v>
          </cell>
          <cell r="B984" t="str">
            <v>TUBO PVC NORMAL "SN" JUNTA ELÁSTICA DN 50 INCL CONEXÕES</v>
          </cell>
          <cell r="C984" t="str">
            <v>M</v>
          </cell>
        </row>
        <row r="985">
          <cell r="A985" t="str">
            <v>08.09.017</v>
          </cell>
          <cell r="B985" t="str">
            <v>TUBO PVC NORMAL "SN" JUNTA ELÁSTICA DN 75 INCL CONEXÕES</v>
          </cell>
          <cell r="C985" t="str">
            <v>M</v>
          </cell>
        </row>
        <row r="986">
          <cell r="A986" t="str">
            <v>08.09.018</v>
          </cell>
          <cell r="B986" t="str">
            <v>TUBO PVC NORMAL "SN" JUNTA ELÁSTICA DN 100 INCL CONEXÕES</v>
          </cell>
          <cell r="C986" t="str">
            <v>M</v>
          </cell>
        </row>
        <row r="987">
          <cell r="A987" t="str">
            <v>08.09.019</v>
          </cell>
          <cell r="B987" t="str">
            <v>TUBO PVC NORMAL "SN" JUNTA ELÁSTICA DN 150 INCL CONEXÕES</v>
          </cell>
          <cell r="C987" t="str">
            <v>M</v>
          </cell>
        </row>
        <row r="988">
          <cell r="A988" t="str">
            <v>08.09.030</v>
          </cell>
          <cell r="B988" t="str">
            <v>TUBO DE ACO GALVANIZADO DN 40MM (1.1/2") - INCLUSIVE CONEXOES</v>
          </cell>
          <cell r="C988" t="str">
            <v>M</v>
          </cell>
        </row>
        <row r="989">
          <cell r="A989" t="str">
            <v>08.09.060</v>
          </cell>
          <cell r="B989" t="str">
            <v>TUBO PVC REFORÇADO "SR" JUNTA ELÁSTICA DN 40 INCL CONEXÕES</v>
          </cell>
          <cell r="C989" t="str">
            <v>M</v>
          </cell>
        </row>
        <row r="990">
          <cell r="A990" t="str">
            <v>08.09.061</v>
          </cell>
          <cell r="B990" t="str">
            <v>TUBO PVC REFORÇADO "SR" JUNTA ELÁSTICA DN 50 INCL CONEXÕES</v>
          </cell>
          <cell r="C990" t="str">
            <v>M</v>
          </cell>
        </row>
        <row r="991">
          <cell r="A991" t="str">
            <v>08.09.062</v>
          </cell>
          <cell r="B991" t="str">
            <v>TUBO PVC REFORÇADO "SR" JUNTA ELÁSTICA DN 75 INCL CONEXÕES</v>
          </cell>
          <cell r="C991" t="str">
            <v>M</v>
          </cell>
        </row>
        <row r="992">
          <cell r="A992" t="str">
            <v>08.09.063</v>
          </cell>
          <cell r="B992" t="str">
            <v>TUBO PVC REFORÇADO "SR" JUNTA ELÁSTICA DN 100 INCL CONEXÕES</v>
          </cell>
          <cell r="C992" t="str">
            <v>M</v>
          </cell>
        </row>
        <row r="993">
          <cell r="A993" t="str">
            <v>08.09.064</v>
          </cell>
          <cell r="B993" t="str">
            <v>TUBO PVC REFORÇADO "SR" JUNTA ELÁSTICA DN 150 INCL CONEXÕES</v>
          </cell>
          <cell r="C993" t="str">
            <v>M</v>
          </cell>
        </row>
        <row r="994">
          <cell r="A994" t="str">
            <v>08.09.099</v>
          </cell>
          <cell r="B994" t="str">
            <v>SERVICOS EM REDE DE ESGOTO</v>
          </cell>
          <cell r="C994" t="str">
            <v>MV</v>
          </cell>
        </row>
        <row r="995">
          <cell r="A995" t="str">
            <v>08.10.004</v>
          </cell>
          <cell r="B995" t="str">
            <v>CAIXA SIFONADA DE PVC DN 100X150X50MM C/GRELHA PVC CROMADO</v>
          </cell>
          <cell r="C995" t="str">
            <v>UN</v>
          </cell>
        </row>
        <row r="996">
          <cell r="A996" t="str">
            <v>08.10.006</v>
          </cell>
          <cell r="B996" t="str">
            <v>CAIXA SIFONADA DE PVC DN 150X150X50MM C/GRELHA METALICA</v>
          </cell>
          <cell r="C996" t="str">
            <v>UN</v>
          </cell>
        </row>
        <row r="997">
          <cell r="A997" t="str">
            <v>08.10.007</v>
          </cell>
          <cell r="B997" t="str">
            <v>CAIXA SIFONADA DE PVC DN 150X150X50MM COM GRELHA DE PVC CROMADO</v>
          </cell>
          <cell r="C997" t="str">
            <v>UN</v>
          </cell>
        </row>
        <row r="998">
          <cell r="A998" t="str">
            <v>08.10.008</v>
          </cell>
          <cell r="B998" t="str">
            <v>CAIXA SIFONADA DE PVC DN 100X150X50MM COM GRELHA DE AÇO INOX COM FECHO ROTATIVO.</v>
          </cell>
          <cell r="C998" t="str">
            <v>UN</v>
          </cell>
        </row>
        <row r="999">
          <cell r="A999" t="str">
            <v>08.10.009</v>
          </cell>
          <cell r="B999" t="str">
            <v>CAIXA SIFONADA DE PVC DN 150X150X50MM COM GRELHA DE AÇO INOX COM FECHO ROTATIVO.</v>
          </cell>
          <cell r="C999" t="str">
            <v>UN</v>
          </cell>
        </row>
        <row r="1000">
          <cell r="A1000" t="str">
            <v>08.10.010</v>
          </cell>
          <cell r="B1000" t="str">
            <v>CAIXA SIFONADA DE PVC DN 100X100X50MM C/GRELHA PVC CROMADO</v>
          </cell>
          <cell r="C1000" t="str">
            <v>UN</v>
          </cell>
        </row>
        <row r="1001">
          <cell r="A1001" t="str">
            <v>08.10.011</v>
          </cell>
          <cell r="B1001" t="str">
            <v>CAIXA SIFONADA DE PVC DN 150X185X75MM C/GRELHA PVC CROMADO</v>
          </cell>
          <cell r="C1001" t="str">
            <v>UN</v>
          </cell>
        </row>
        <row r="1002">
          <cell r="A1002" t="str">
            <v>08.10.045</v>
          </cell>
          <cell r="B1002" t="str">
            <v>RALO SIFONADO CONICO PVC DN 100MM C/GRELHA PVC CROMADO</v>
          </cell>
          <cell r="C1002" t="str">
            <v>UN</v>
          </cell>
        </row>
        <row r="1003">
          <cell r="A1003" t="str">
            <v>08.10.048</v>
          </cell>
          <cell r="B1003" t="str">
            <v>RALO SIFONADO DE F.FUNDIDO DN 150 MM C/GRELHA PVC CROMADO</v>
          </cell>
          <cell r="C1003" t="str">
            <v>UN</v>
          </cell>
        </row>
        <row r="1004">
          <cell r="A1004" t="str">
            <v>08.10.049</v>
          </cell>
          <cell r="B1004" t="str">
            <v>RALO SECO CONICO PVC DN 100MM C/GRELHA PVC CROMADO</v>
          </cell>
          <cell r="C1004" t="str">
            <v>UN</v>
          </cell>
        </row>
        <row r="1005">
          <cell r="A1005" t="str">
            <v>08.10.050</v>
          </cell>
          <cell r="B1005" t="str">
            <v>RALO SECO DE F.FUNDIDO DN 100 MM C/GRELHA PVC CROMADO</v>
          </cell>
          <cell r="C1005" t="str">
            <v>UN</v>
          </cell>
        </row>
        <row r="1006">
          <cell r="A1006" t="str">
            <v>08.10.056</v>
          </cell>
          <cell r="B1006" t="str">
            <v>TERMINAL DE VENTILACAO EM PVC P/ESGOTO DN 50MM (2")</v>
          </cell>
          <cell r="C1006" t="str">
            <v>UN</v>
          </cell>
        </row>
        <row r="1007">
          <cell r="A1007" t="str">
            <v>08.10.057</v>
          </cell>
          <cell r="B1007" t="str">
            <v>TERMINAL DE VENTILACAO EM PVC P/ ESGOTO DN 75MM (3")</v>
          </cell>
          <cell r="C1007" t="str">
            <v>UN</v>
          </cell>
        </row>
        <row r="1008">
          <cell r="A1008" t="str">
            <v>08.10.058</v>
          </cell>
          <cell r="B1008" t="str">
            <v>TERMINAL DE VENTILACAO EM PVC P/ ESGOTO DN 100MM(4")</v>
          </cell>
          <cell r="C1008" t="str">
            <v>UN</v>
          </cell>
        </row>
        <row r="1009">
          <cell r="A1009" t="str">
            <v>08.10.099</v>
          </cell>
          <cell r="B1009" t="str">
            <v>SERVICOS EM REDE DE ESGOTO</v>
          </cell>
          <cell r="C1009" t="str">
            <v>MV</v>
          </cell>
        </row>
        <row r="1010">
          <cell r="A1010" t="str">
            <v>08.11.002</v>
          </cell>
          <cell r="B1010" t="str">
            <v>TUBO DE FERRO FUNDIDO DN 50MM (2") - INCLUSIVE CONEXOES</v>
          </cell>
          <cell r="C1010" t="str">
            <v>M</v>
          </cell>
        </row>
        <row r="1011">
          <cell r="A1011" t="str">
            <v>08.11.003</v>
          </cell>
          <cell r="B1011" t="str">
            <v>TUBO DE FERRO FUNDIDO DN 75MM (3") - INCLUSIVE CONEXOES</v>
          </cell>
          <cell r="C1011" t="str">
            <v>M</v>
          </cell>
        </row>
        <row r="1012">
          <cell r="A1012" t="str">
            <v>08.11.004</v>
          </cell>
          <cell r="B1012" t="str">
            <v>TUBO DE FERRO FUNDIDO DN 100MM (4") - INCLUSIVE CONEXOES</v>
          </cell>
          <cell r="C1012" t="str">
            <v>M</v>
          </cell>
        </row>
        <row r="1013">
          <cell r="A1013" t="str">
            <v>08.11.005</v>
          </cell>
          <cell r="B1013" t="str">
            <v>TUBO DE FERRO FUNDIDO DN 150MM (6") - INCLUSIVE CONEXOES</v>
          </cell>
          <cell r="C1013" t="str">
            <v>M</v>
          </cell>
        </row>
        <row r="1014">
          <cell r="A1014" t="str">
            <v>08.11.015</v>
          </cell>
          <cell r="B1014" t="str">
            <v>DESCIDA DE AGUA PLUVIAL H=300CM C/TUBO DE FºFº DN 100MM PONTA-BOLSA INCL.FIX.NA PAREDE</v>
          </cell>
          <cell r="C1014" t="str">
            <v>UN</v>
          </cell>
        </row>
        <row r="1015">
          <cell r="A1015" t="str">
            <v>08.11.016</v>
          </cell>
          <cell r="B1015" t="str">
            <v>DESCIDA DE AGUA PLUVIAL H=300CM C/TUBO DE FºFº DN 150MM PONTA-BOLSA INCL.FIX.NA PAREDE</v>
          </cell>
          <cell r="C1015" t="str">
            <v>UN</v>
          </cell>
        </row>
        <row r="1016">
          <cell r="A1016" t="str">
            <v>08.11.024</v>
          </cell>
          <cell r="B1016" t="str">
            <v>TUBO CONCRETO SIMPLES (PS-1) COM PONTA E BOLSA  Ø 30CM  NBR 8890/2007</v>
          </cell>
          <cell r="C1016" t="str">
            <v>M</v>
          </cell>
        </row>
        <row r="1017">
          <cell r="A1017" t="str">
            <v>08.11.025</v>
          </cell>
          <cell r="B1017" t="str">
            <v>TUBO CONCRETO SIMPLES (PS-1) COM PONTA E BOLSA  Ø 40CM  NBR 8890/2007</v>
          </cell>
          <cell r="C1017" t="str">
            <v>M</v>
          </cell>
        </row>
        <row r="1018">
          <cell r="A1018" t="str">
            <v>08.11.026</v>
          </cell>
          <cell r="B1018" t="str">
            <v>TUBO CONCRETO SIMPLES (PS-1) COM PONTA E BOLSA  Ø 50CM  NBR 8890/2007</v>
          </cell>
          <cell r="C1018" t="str">
            <v>M</v>
          </cell>
        </row>
        <row r="1019">
          <cell r="A1019" t="str">
            <v>08.11.027</v>
          </cell>
          <cell r="B1019" t="str">
            <v>TUBO CONCRETO SIMPLES (PS-1) COM PONTA E BOLSA  Ø 60CM  NBR 8890/2007</v>
          </cell>
          <cell r="C1019" t="str">
            <v>M</v>
          </cell>
        </row>
        <row r="1020">
          <cell r="A1020" t="str">
            <v>08.11.050</v>
          </cell>
          <cell r="B1020" t="str">
            <v>TUBO DE PVC REFORÇADO "SR" JUNTA ELÁSTICA DN 40 INCL CONEXÕES</v>
          </cell>
          <cell r="C1020" t="str">
            <v>M</v>
          </cell>
        </row>
        <row r="1021">
          <cell r="A1021" t="str">
            <v>08.11.051</v>
          </cell>
          <cell r="B1021" t="str">
            <v>TUBO DE PVC REFORÇADO "SR" JUNTA ELÁSTICA DN 50 INCL CONEXÕES</v>
          </cell>
          <cell r="C1021" t="str">
            <v>M</v>
          </cell>
        </row>
        <row r="1022">
          <cell r="A1022" t="str">
            <v>08.11.052</v>
          </cell>
          <cell r="B1022" t="str">
            <v>TUBO DE PVC REFORÇADO "SR" JUNTA ELÁSTICA DN 75 INCL CONEXÕES</v>
          </cell>
          <cell r="C1022" t="str">
            <v>M</v>
          </cell>
        </row>
        <row r="1023">
          <cell r="A1023" t="str">
            <v>08.11.053</v>
          </cell>
          <cell r="B1023" t="str">
            <v>TUBO DE PVC REFORÇADO "SR" JUNTA ELÁSTICA DN 100 INCL CONEXÕES</v>
          </cell>
          <cell r="C1023" t="str">
            <v>M</v>
          </cell>
        </row>
        <row r="1024">
          <cell r="A1024" t="str">
            <v>08.11.054</v>
          </cell>
          <cell r="B1024" t="str">
            <v>TUBO DE PVC REFORÇADO "SR" JUNTA ELÁSTICA DN 150 INCL CONEXÕES</v>
          </cell>
          <cell r="C1024" t="str">
            <v>M</v>
          </cell>
        </row>
        <row r="1025">
          <cell r="A1025" t="str">
            <v>08.11.099</v>
          </cell>
          <cell r="B1025" t="str">
            <v>SERVICOS EM REDE DE AGUAS PLUVIAIS</v>
          </cell>
          <cell r="C1025" t="str">
            <v>MV</v>
          </cell>
        </row>
        <row r="1026">
          <cell r="A1026" t="str">
            <v>08.12.001</v>
          </cell>
          <cell r="B1026" t="str">
            <v>CONDUTOR EM CHAPA GALVANIZADA N 24 DESENV. 0,25M</v>
          </cell>
          <cell r="C1026" t="str">
            <v>M</v>
          </cell>
        </row>
        <row r="1027">
          <cell r="A1027" t="str">
            <v>08.12.002</v>
          </cell>
          <cell r="B1027" t="str">
            <v>CONDUTOR EM CHAPA GALVANIZADA N 26 DESENV. 0,25M</v>
          </cell>
          <cell r="C1027" t="str">
            <v>M</v>
          </cell>
        </row>
        <row r="1028">
          <cell r="A1028" t="str">
            <v>08.12.003</v>
          </cell>
          <cell r="B1028" t="str">
            <v>CONDUTOR DE CHAPA GALVANIZADA N 24 - DESENVOLVIMENTO DE 0,33 M</v>
          </cell>
          <cell r="C1028" t="str">
            <v>M</v>
          </cell>
        </row>
        <row r="1029">
          <cell r="A1029" t="str">
            <v>08.12.004</v>
          </cell>
          <cell r="B1029" t="str">
            <v>CONDUTOR DE CHAPA GALVANIZADA N 26 - DESENVOLVIMENTO DE 0,33 M</v>
          </cell>
          <cell r="C1029" t="str">
            <v>M</v>
          </cell>
        </row>
        <row r="1030">
          <cell r="A1030" t="str">
            <v>08.12.007</v>
          </cell>
          <cell r="B1030" t="str">
            <v>LIGACAO CALHA CONDUTOR DE CHAPA ACO GALVANIZADO N.24 DIAMETRO DE 3"</v>
          </cell>
          <cell r="C1030" t="str">
            <v>UN</v>
          </cell>
        </row>
        <row r="1031">
          <cell r="A1031" t="str">
            <v>08.12.008</v>
          </cell>
          <cell r="B1031" t="str">
            <v>LIGACAO CALHA CONDUTOR DE CHAPA ACO GALVANIZADO N.24 DIAMETRO DE 4"</v>
          </cell>
          <cell r="C1031" t="str">
            <v>UN</v>
          </cell>
        </row>
        <row r="1032">
          <cell r="A1032" t="str">
            <v>08.12.010</v>
          </cell>
          <cell r="B1032" t="str">
            <v>CALHA OU AGUA FURTADA EM FIBRA DE VIDRO-DESENV. 0,33M</v>
          </cell>
          <cell r="C1032" t="str">
            <v>M</v>
          </cell>
        </row>
        <row r="1033">
          <cell r="A1033" t="str">
            <v>08.12.011</v>
          </cell>
          <cell r="B1033" t="str">
            <v>CALHA OU AGUA FURTADA EM FIBRA DE VIDRO-DESENV. 0,50M</v>
          </cell>
          <cell r="C1033" t="str">
            <v>M</v>
          </cell>
        </row>
        <row r="1034">
          <cell r="A1034" t="str">
            <v>08.12.012</v>
          </cell>
          <cell r="B1034" t="str">
            <v>CALHA OU AGUA FURTADA EM FIBRA DE VIDRO-DESENV. 1,00M</v>
          </cell>
          <cell r="C1034" t="str">
            <v>M</v>
          </cell>
        </row>
        <row r="1035">
          <cell r="A1035" t="str">
            <v>08.12.015</v>
          </cell>
          <cell r="B1035" t="str">
            <v>CALHA OU AGUA FURTADA EM CHAPA GALV. N 24 - CORTE 0,33M</v>
          </cell>
          <cell r="C1035" t="str">
            <v>M</v>
          </cell>
        </row>
        <row r="1036">
          <cell r="A1036" t="str">
            <v>08.12.016</v>
          </cell>
          <cell r="B1036" t="str">
            <v>CALHA OU AGUA FURTADA EM CHAPA GALV. N 24 - CORTE 0,50M</v>
          </cell>
          <cell r="C1036" t="str">
            <v>M</v>
          </cell>
        </row>
        <row r="1037">
          <cell r="A1037" t="str">
            <v>08.12.017</v>
          </cell>
          <cell r="B1037" t="str">
            <v>CALHA OU AGUA FURTADA EM CHAPA GALV. N 24 - CORTE 1,00M</v>
          </cell>
          <cell r="C1037" t="str">
            <v>M</v>
          </cell>
        </row>
        <row r="1038">
          <cell r="A1038" t="str">
            <v>08.12.021</v>
          </cell>
          <cell r="B1038" t="str">
            <v>CALHA OU AGUA FURTADA EM CHAPA GALV. N 26 - CORTE 0.33M</v>
          </cell>
          <cell r="C1038" t="str">
            <v>M</v>
          </cell>
        </row>
        <row r="1039">
          <cell r="A1039" t="str">
            <v>08.12.022</v>
          </cell>
          <cell r="B1039" t="str">
            <v>CALHA OU AGUA FURTADA EM CHAPA GALV. N 26 - CORTE 0,50M</v>
          </cell>
          <cell r="C1039" t="str">
            <v>M</v>
          </cell>
        </row>
        <row r="1040">
          <cell r="A1040" t="str">
            <v>08.12.023</v>
          </cell>
          <cell r="B1040" t="str">
            <v>CALHA OU AGUA FURTADA EM CHAPA GALV. N 26 - CORTE 1,00M</v>
          </cell>
          <cell r="C1040" t="str">
            <v>M</v>
          </cell>
        </row>
        <row r="1041">
          <cell r="A1041" t="str">
            <v>08.12.031</v>
          </cell>
          <cell r="B1041" t="str">
            <v>RUFO EM CHAPA GALVANIZADA N 24 - CORTE 0,16 M</v>
          </cell>
          <cell r="C1041" t="str">
            <v>M</v>
          </cell>
        </row>
        <row r="1042">
          <cell r="A1042" t="str">
            <v>08.12.032</v>
          </cell>
          <cell r="B1042" t="str">
            <v>RUFO EM CHAPA GALVANIZADA N 24 - CORTE 0,25 M</v>
          </cell>
          <cell r="C1042" t="str">
            <v>M</v>
          </cell>
        </row>
        <row r="1043">
          <cell r="A1043" t="str">
            <v>08.12.033</v>
          </cell>
          <cell r="B1043" t="str">
            <v>RUFO EM CHAPA GALVANIZADA N 24 - CORTE 0,33 M</v>
          </cell>
          <cell r="C1043" t="str">
            <v>M</v>
          </cell>
        </row>
        <row r="1044">
          <cell r="A1044" t="str">
            <v>08.12.034</v>
          </cell>
          <cell r="B1044" t="str">
            <v>RUFO EM CHAPA GALVANIZADA N 24 - CORTE 0,50 M</v>
          </cell>
          <cell r="C1044" t="str">
            <v>M</v>
          </cell>
        </row>
        <row r="1045">
          <cell r="A1045" t="str">
            <v>08.12.035</v>
          </cell>
          <cell r="B1045" t="str">
            <v>RUFO EM CHAPA GALVANIZADA N 24 - CORTE 1,00 M</v>
          </cell>
          <cell r="C1045" t="str">
            <v>M</v>
          </cell>
        </row>
        <row r="1046">
          <cell r="A1046" t="str">
            <v>08.12.038</v>
          </cell>
          <cell r="B1046" t="str">
            <v>RUFO EM CHAPA GALVANIZADA N 26 - CORTE 0,16 M</v>
          </cell>
          <cell r="C1046" t="str">
            <v>M</v>
          </cell>
        </row>
        <row r="1047">
          <cell r="A1047" t="str">
            <v>08.12.039</v>
          </cell>
          <cell r="B1047" t="str">
            <v>RUFO EM CHAPA GALVANIZADA N 26 - CORTE 0,25 M</v>
          </cell>
          <cell r="C1047" t="str">
            <v>M</v>
          </cell>
        </row>
        <row r="1048">
          <cell r="A1048" t="str">
            <v>08.12.040</v>
          </cell>
          <cell r="B1048" t="str">
            <v>RUFO EM CHAPA GALVANIZADA N 26 - CORTE 0,33 M</v>
          </cell>
          <cell r="C1048" t="str">
            <v>M</v>
          </cell>
        </row>
        <row r="1049">
          <cell r="A1049" t="str">
            <v>08.12.041</v>
          </cell>
          <cell r="B1049" t="str">
            <v>RUFO EM CHAPA GALVANIZADA N 26 - CORTE 0,50 M</v>
          </cell>
          <cell r="C1049" t="str">
            <v>M</v>
          </cell>
        </row>
        <row r="1050">
          <cell r="A1050" t="str">
            <v>08.12.042</v>
          </cell>
          <cell r="B1050" t="str">
            <v>RUFO EM CHAPA GALVANIZADA N 26 - CORTE 1,00 M</v>
          </cell>
          <cell r="C1050" t="str">
            <v>M</v>
          </cell>
        </row>
        <row r="1051">
          <cell r="A1051" t="str">
            <v>08.12.055</v>
          </cell>
          <cell r="B1051" t="str">
            <v>RUFO EM FIBRA DE VIDRO - DESENV. 0,16M</v>
          </cell>
          <cell r="C1051" t="str">
            <v>M</v>
          </cell>
        </row>
        <row r="1052">
          <cell r="A1052" t="str">
            <v>08.12.056</v>
          </cell>
          <cell r="B1052" t="str">
            <v>RUFO EM FIBRA DE VIDRO - DESENV. 0,25M</v>
          </cell>
          <cell r="C1052" t="str">
            <v>M</v>
          </cell>
        </row>
        <row r="1053">
          <cell r="A1053" t="str">
            <v>08.12.057</v>
          </cell>
          <cell r="B1053" t="str">
            <v>RUFO EM FIBRA DE VIDRO - DESENV. 0,33M</v>
          </cell>
          <cell r="C1053" t="str">
            <v>M</v>
          </cell>
        </row>
        <row r="1054">
          <cell r="A1054" t="str">
            <v>08.12.058</v>
          </cell>
          <cell r="B1054" t="str">
            <v>RUFO EM FIBRA DE VIDRO - DESENV. 0,50M</v>
          </cell>
          <cell r="C1054" t="str">
            <v>M</v>
          </cell>
        </row>
        <row r="1055">
          <cell r="A1055" t="str">
            <v>08.12.059</v>
          </cell>
          <cell r="B1055" t="str">
            <v>RUFO EM FIBRA DE VIDRO - DESENV. 1,00M</v>
          </cell>
          <cell r="C1055" t="str">
            <v>M</v>
          </cell>
        </row>
        <row r="1056">
          <cell r="A1056" t="str">
            <v>08.12.065</v>
          </cell>
          <cell r="B1056" t="str">
            <v>GRELHA HEMISFERICA DE FERRO FUNDIDO DN 75MM (3")</v>
          </cell>
          <cell r="C1056" t="str">
            <v>UN</v>
          </cell>
        </row>
        <row r="1057">
          <cell r="A1057" t="str">
            <v>08.12.066</v>
          </cell>
          <cell r="B1057" t="str">
            <v>GRELHA HEMISFERICA DE FERRO FUNDIDO DN 100MM (4")</v>
          </cell>
          <cell r="C1057" t="str">
            <v>UN</v>
          </cell>
        </row>
        <row r="1058">
          <cell r="A1058" t="str">
            <v>08.12.067</v>
          </cell>
          <cell r="B1058" t="str">
            <v>GRELHA HEMISFERICA DE FERRO FUNDIDO DN 150MM (6")</v>
          </cell>
          <cell r="C1058" t="str">
            <v>UN</v>
          </cell>
        </row>
        <row r="1059">
          <cell r="A1059" t="str">
            <v>08.12.087</v>
          </cell>
          <cell r="B1059" t="str">
            <v>RALO SECO DE F. FUNDIDO DN 100 MM C/GRELHA PVC CROMADO</v>
          </cell>
          <cell r="C1059" t="str">
            <v>UN</v>
          </cell>
        </row>
        <row r="1060">
          <cell r="A1060" t="str">
            <v>08.12.099</v>
          </cell>
          <cell r="B1060" t="str">
            <v>SERVICOS EM REDE DE AGUAS PLUVIAIS</v>
          </cell>
          <cell r="C1060" t="str">
            <v>MV</v>
          </cell>
        </row>
        <row r="1061">
          <cell r="A1061" t="str">
            <v>08.13.001</v>
          </cell>
          <cell r="B1061" t="str">
            <v>TUBO PVC RÍGIDO JUNTA SOLDÁVEL DE 25 INCL CONEXÕES</v>
          </cell>
          <cell r="C1061" t="str">
            <v>M</v>
          </cell>
        </row>
        <row r="1062">
          <cell r="A1062" t="str">
            <v>08.13.002</v>
          </cell>
          <cell r="B1062" t="str">
            <v>TUBO PVC RÍGIDO JUNTA SOLDÁVEL DE 32 INCL CONEXÕES</v>
          </cell>
          <cell r="C1062" t="str">
            <v>M</v>
          </cell>
        </row>
        <row r="1063">
          <cell r="A1063" t="str">
            <v>08.13.003</v>
          </cell>
          <cell r="B1063" t="str">
            <v>TUBO PVC RÍGIDO JUNTA SOLDÁVEL DE 40 INCL CONEXÕES</v>
          </cell>
          <cell r="C1063" t="str">
            <v>M</v>
          </cell>
        </row>
        <row r="1064">
          <cell r="A1064" t="str">
            <v>08.13.004</v>
          </cell>
          <cell r="B1064" t="str">
            <v>TUBO PVC RÍGIDO JUNTA SOLDÁVEL DE 50 INCL CONEXÕES</v>
          </cell>
          <cell r="C1064" t="str">
            <v>M</v>
          </cell>
        </row>
        <row r="1065">
          <cell r="A1065" t="str">
            <v>08.13.005</v>
          </cell>
          <cell r="B1065" t="str">
            <v>TUBO PVC RÍGIDO JUNTA SOLDÁVEL DE 60 INCL CONEXÕES</v>
          </cell>
          <cell r="C1065" t="str">
            <v>M</v>
          </cell>
        </row>
        <row r="1066">
          <cell r="A1066" t="str">
            <v>08.13.006</v>
          </cell>
          <cell r="B1066" t="str">
            <v>TUBO PVC RÍGIDO JUNTA SOLDÁVEL DE 75 INCL CONEXÕES</v>
          </cell>
          <cell r="C1066" t="str">
            <v>M</v>
          </cell>
        </row>
        <row r="1067">
          <cell r="A1067" t="str">
            <v>08.13.007</v>
          </cell>
          <cell r="B1067" t="str">
            <v>TUBO PVC RÍGIDO JUNTA SOLDÁVEL DE 85 INCL CONEXÕES</v>
          </cell>
          <cell r="C1067" t="str">
            <v>M</v>
          </cell>
        </row>
        <row r="1068">
          <cell r="A1068" t="str">
            <v>08.13.008</v>
          </cell>
          <cell r="B1068" t="str">
            <v>TUBO PVC RÍGIDO JUNTA SOLDÁVEL DE 110 INCL CONEXÕES</v>
          </cell>
          <cell r="C1068" t="str">
            <v>M</v>
          </cell>
        </row>
        <row r="1069">
          <cell r="A1069" t="str">
            <v>08.13.011</v>
          </cell>
          <cell r="B1069" t="str">
            <v>TUBO ACO GALVANIZ NBR5580-CL MEDIA, DN20MM (3/4") - INCL CONEXOES</v>
          </cell>
          <cell r="C1069" t="str">
            <v>M</v>
          </cell>
        </row>
        <row r="1070">
          <cell r="A1070" t="str">
            <v>08.13.012</v>
          </cell>
          <cell r="B1070" t="str">
            <v>TUBO ACO GALVANIZ NBR5580-CL MEDIA, DN25MM (1") - INCL CONEXOES</v>
          </cell>
          <cell r="C1070" t="str">
            <v>M</v>
          </cell>
        </row>
        <row r="1071">
          <cell r="A1071" t="str">
            <v>08.13.013</v>
          </cell>
          <cell r="B1071" t="str">
            <v>TUBO ACO GALVANIZ NBR5580-CL MEDIA, DN32MM (1 1/4")-INCL CONEXOES</v>
          </cell>
          <cell r="C1071" t="str">
            <v>M</v>
          </cell>
        </row>
        <row r="1072">
          <cell r="A1072" t="str">
            <v>08.13.014</v>
          </cell>
          <cell r="B1072" t="str">
            <v>TUBO ACO GALVANIZ NBR5580-CL MEDIA, DN40MM (1 1/2") - INCL CONEXOES</v>
          </cell>
          <cell r="C1072" t="str">
            <v>M</v>
          </cell>
        </row>
        <row r="1073">
          <cell r="A1073" t="str">
            <v>08.13.015</v>
          </cell>
          <cell r="B1073" t="str">
            <v>TUBO ACO GALVANIZ NBR5580-CL MEDIA, DN50MM (2") - INCL CONEXOES</v>
          </cell>
          <cell r="C1073" t="str">
            <v>M</v>
          </cell>
        </row>
        <row r="1074">
          <cell r="A1074" t="str">
            <v>08.13.016</v>
          </cell>
          <cell r="B1074" t="str">
            <v>TUBO ACO GALVANIZ NBR5580-CL MEDIA, DN65MM (2 1/2")-INCL CONEXOES</v>
          </cell>
          <cell r="C1074" t="str">
            <v>M</v>
          </cell>
        </row>
        <row r="1075">
          <cell r="A1075" t="str">
            <v>08.13.017</v>
          </cell>
          <cell r="B1075" t="str">
            <v>TUBO ACO GALVANIZ NBR5580-CL MEDIA, DN80MM (3")-INCL CONEXOES</v>
          </cell>
          <cell r="C1075" t="str">
            <v>M</v>
          </cell>
        </row>
        <row r="1076">
          <cell r="A1076" t="str">
            <v>08.13.018</v>
          </cell>
          <cell r="B1076" t="str">
            <v>TUBO ACO GALVANIZ NBR5580-CL MEDIA, DN100MM (4")-INCL CONEXOES</v>
          </cell>
          <cell r="C1076" t="str">
            <v>M</v>
          </cell>
        </row>
        <row r="1077">
          <cell r="A1077" t="str">
            <v>08.13.099</v>
          </cell>
          <cell r="B1077" t="str">
            <v>SERVICOS EM RESERVATORIOS</v>
          </cell>
          <cell r="C1077" t="str">
            <v>MV</v>
          </cell>
        </row>
        <row r="1078">
          <cell r="A1078" t="str">
            <v>08.14.002</v>
          </cell>
          <cell r="B1078" t="str">
            <v>REGISTRO DE GAVETA BRUTO DN 20MM (3/4")</v>
          </cell>
          <cell r="C1078" t="str">
            <v>UN</v>
          </cell>
        </row>
        <row r="1079">
          <cell r="A1079" t="str">
            <v>08.14.003</v>
          </cell>
          <cell r="B1079" t="str">
            <v>REGISTRO DE GAVETA BRUTO DN 25MM (1")</v>
          </cell>
          <cell r="C1079" t="str">
            <v>UN</v>
          </cell>
        </row>
        <row r="1080">
          <cell r="A1080" t="str">
            <v>08.14.004</v>
          </cell>
          <cell r="B1080" t="str">
            <v>REGISTRO DE GAVETA BRUTO DN 32MM (1 1/4")</v>
          </cell>
          <cell r="C1080" t="str">
            <v>UN</v>
          </cell>
        </row>
        <row r="1081">
          <cell r="A1081" t="str">
            <v>08.14.005</v>
          </cell>
          <cell r="B1081" t="str">
            <v>REGISTRO DE GAVETA BRUTO DN 40MM (1.1/2")</v>
          </cell>
          <cell r="C1081" t="str">
            <v>UN</v>
          </cell>
        </row>
        <row r="1082">
          <cell r="A1082" t="str">
            <v>08.14.006</v>
          </cell>
          <cell r="B1082" t="str">
            <v>REGISTRO DE GAVETA BRUTO DN 50MM (2")</v>
          </cell>
          <cell r="C1082" t="str">
            <v>UN</v>
          </cell>
        </row>
        <row r="1083">
          <cell r="A1083" t="str">
            <v>08.14.007</v>
          </cell>
          <cell r="B1083" t="str">
            <v>REGISTRO DE GAVETA BRUTO DN 65MM (2.1/2")</v>
          </cell>
          <cell r="C1083" t="str">
            <v>UN</v>
          </cell>
        </row>
        <row r="1084">
          <cell r="A1084" t="str">
            <v>08.14.008</v>
          </cell>
          <cell r="B1084" t="str">
            <v>REGISTRO DE GAVETA BRUTO DN 80MM (3")</v>
          </cell>
          <cell r="C1084" t="str">
            <v>UN</v>
          </cell>
        </row>
        <row r="1085">
          <cell r="A1085" t="str">
            <v>08.14.009</v>
          </cell>
          <cell r="B1085" t="str">
            <v>REGISTRO DE GAVETA BRUTO DN 100MM (4")</v>
          </cell>
          <cell r="C1085" t="str">
            <v>UN</v>
          </cell>
        </row>
        <row r="1086">
          <cell r="A1086" t="str">
            <v>08.14.016</v>
          </cell>
          <cell r="B1086" t="str">
            <v>VALVULA DE RETENCAO HORIZONTAL DE BRONZE DE 1"</v>
          </cell>
          <cell r="C1086" t="str">
            <v>UN</v>
          </cell>
        </row>
        <row r="1087">
          <cell r="A1087" t="str">
            <v>08.14.017</v>
          </cell>
          <cell r="B1087" t="str">
            <v>VALVULA DE RETENCAO HORIZONTAL DE BRONZE DE 1.1/4"</v>
          </cell>
          <cell r="C1087" t="str">
            <v>UN</v>
          </cell>
        </row>
        <row r="1088">
          <cell r="A1088" t="str">
            <v>08.14.018</v>
          </cell>
          <cell r="B1088" t="str">
            <v>VALVULA DE RETENCAO HORIZONTAL DE BRONZE DE 1.1/2"</v>
          </cell>
          <cell r="C1088" t="str">
            <v>UN</v>
          </cell>
        </row>
        <row r="1089">
          <cell r="A1089" t="str">
            <v>08.14.019</v>
          </cell>
          <cell r="B1089" t="str">
            <v>VALVULA DE RETENCAO HORIZONTAL DE BRONZE DE 2"</v>
          </cell>
          <cell r="C1089" t="str">
            <v>UN</v>
          </cell>
        </row>
        <row r="1090">
          <cell r="A1090" t="str">
            <v>08.14.020</v>
          </cell>
          <cell r="B1090" t="str">
            <v>VALVULA DE RETENCAO HORIZONTAL DE BRONZE DE 2.1/2"</v>
          </cell>
          <cell r="C1090" t="str">
            <v>UN</v>
          </cell>
        </row>
        <row r="1091">
          <cell r="A1091" t="str">
            <v>08.14.021</v>
          </cell>
          <cell r="B1091" t="str">
            <v>VALVULA DE RETENCAO HORIZONTAL DE BRONZE DE 3"</v>
          </cell>
          <cell r="C1091" t="str">
            <v>UN</v>
          </cell>
        </row>
        <row r="1092">
          <cell r="A1092" t="str">
            <v>08.14.022</v>
          </cell>
          <cell r="B1092" t="str">
            <v>VALVULA DE RETENCAO HORIZONTAL DE BRONZE DE 4"</v>
          </cell>
          <cell r="C1092" t="str">
            <v>UN</v>
          </cell>
        </row>
        <row r="1093">
          <cell r="A1093" t="str">
            <v>08.14.026</v>
          </cell>
          <cell r="B1093" t="str">
            <v>VALVULA DE RETENCAO VERTICAL DE BRONZE DE 1"</v>
          </cell>
          <cell r="C1093" t="str">
            <v>UN</v>
          </cell>
        </row>
        <row r="1094">
          <cell r="A1094" t="str">
            <v>08.14.027</v>
          </cell>
          <cell r="B1094" t="str">
            <v>VALVULA DE RETENCAO VERTICAL DE BRONZE DE 1.1/4"</v>
          </cell>
          <cell r="C1094" t="str">
            <v>UN</v>
          </cell>
        </row>
        <row r="1095">
          <cell r="A1095" t="str">
            <v>08.14.028</v>
          </cell>
          <cell r="B1095" t="str">
            <v>VALVULA DE RETENCAO VERTICAL DE BRONZE DE 1.1/2"</v>
          </cell>
          <cell r="C1095" t="str">
            <v>UN</v>
          </cell>
        </row>
        <row r="1096">
          <cell r="A1096" t="str">
            <v>08.14.029</v>
          </cell>
          <cell r="B1096" t="str">
            <v>VALVULA DE RETENCAO VERTICAL DE BRONZE DE 2"</v>
          </cell>
          <cell r="C1096" t="str">
            <v>UN</v>
          </cell>
        </row>
        <row r="1097">
          <cell r="A1097" t="str">
            <v>08.14.030</v>
          </cell>
          <cell r="B1097" t="str">
            <v>VALVULA DE RETENCAO VERTICAL DE BRONZE DE 2.1/2"</v>
          </cell>
          <cell r="C1097" t="str">
            <v>UN</v>
          </cell>
        </row>
        <row r="1098">
          <cell r="A1098" t="str">
            <v>08.14.031</v>
          </cell>
          <cell r="B1098" t="str">
            <v>VALVULA DE RETENCAO VERTICAL DE BRONZE DE 3"</v>
          </cell>
          <cell r="C1098" t="str">
            <v>UN</v>
          </cell>
        </row>
        <row r="1099">
          <cell r="A1099" t="str">
            <v>08.14.032</v>
          </cell>
          <cell r="B1099" t="str">
            <v>VALVULA DE RETENCAO VERTICAL DE BRONZE DE 4"</v>
          </cell>
          <cell r="C1099" t="str">
            <v>UN</v>
          </cell>
        </row>
        <row r="1100">
          <cell r="A1100" t="str">
            <v>08.14.035</v>
          </cell>
          <cell r="B1100" t="str">
            <v>VALVULA DE RETENCAO DE PE COM CRIVO DE BRONZE DE 1"</v>
          </cell>
          <cell r="C1100" t="str">
            <v>UN</v>
          </cell>
        </row>
        <row r="1101">
          <cell r="A1101" t="str">
            <v>08.14.036</v>
          </cell>
          <cell r="B1101" t="str">
            <v>VALVULA DE RETENCAO DE PE COM CRIVO DE BRONZE DE 1.1/4"</v>
          </cell>
          <cell r="C1101" t="str">
            <v>UN</v>
          </cell>
        </row>
        <row r="1102">
          <cell r="A1102" t="str">
            <v>08.14.037</v>
          </cell>
          <cell r="B1102" t="str">
            <v>VALVULA DE RETENCAO DE PE COM CRIVO DE BRONZE DE 1.1/2"</v>
          </cell>
          <cell r="C1102" t="str">
            <v>UN</v>
          </cell>
        </row>
        <row r="1103">
          <cell r="A1103" t="str">
            <v>08.14.038</v>
          </cell>
          <cell r="B1103" t="str">
            <v>VALVULA DE RETENCAO DE PE COM CRIVO DE BRONZE DE 2"</v>
          </cell>
          <cell r="C1103" t="str">
            <v>UN</v>
          </cell>
        </row>
        <row r="1104">
          <cell r="A1104" t="str">
            <v>08.14.039</v>
          </cell>
          <cell r="B1104" t="str">
            <v>VALVULA DE RETENCAO DE PE COM CRIVO DE BRONZE DE 2.1/2"</v>
          </cell>
          <cell r="C1104" t="str">
            <v>UN</v>
          </cell>
        </row>
        <row r="1105">
          <cell r="A1105" t="str">
            <v>08.14.040</v>
          </cell>
          <cell r="B1105" t="str">
            <v>VALVULA DE RETENCAO DE PE COM CRIVO DE BRONZE DE 3"</v>
          </cell>
          <cell r="C1105" t="str">
            <v>UN</v>
          </cell>
        </row>
        <row r="1106">
          <cell r="A1106" t="str">
            <v>08.14.045</v>
          </cell>
          <cell r="B1106" t="str">
            <v>TORNEIRA DE BOIA EM LATAO (BOIA PLAST) DN 20MM (3/4")</v>
          </cell>
          <cell r="C1106" t="str">
            <v>UN</v>
          </cell>
        </row>
        <row r="1107">
          <cell r="A1107" t="str">
            <v>08.14.046</v>
          </cell>
          <cell r="B1107" t="str">
            <v>TORNEIRA DE BOIA EM LATAO (BOIA PLAST) DN 25MM (1")</v>
          </cell>
          <cell r="C1107" t="str">
            <v>UN</v>
          </cell>
        </row>
        <row r="1108">
          <cell r="A1108" t="str">
            <v>08.14.049</v>
          </cell>
          <cell r="B1108" t="str">
            <v>TORNEIRA DE BOIA EM LATAO (BOIA PLAST) DN50MM (2")</v>
          </cell>
          <cell r="C1108" t="str">
            <v>UN</v>
          </cell>
        </row>
        <row r="1109">
          <cell r="A1109" t="str">
            <v>08.14.050</v>
          </cell>
          <cell r="B1109" t="str">
            <v>RA-01 RESERVATORIO METALICO ACOPLADO 23M3 H=13,00M</v>
          </cell>
          <cell r="C1109" t="str">
            <v>UN</v>
          </cell>
        </row>
        <row r="1110">
          <cell r="A1110" t="str">
            <v>08.14.051</v>
          </cell>
          <cell r="B1110" t="str">
            <v>RA-02 RESERVATORIO METALICO ACOPLADO 30M3 H=13,00M</v>
          </cell>
          <cell r="C1110" t="str">
            <v>UN</v>
          </cell>
        </row>
        <row r="1111">
          <cell r="A1111" t="str">
            <v>08.14.052</v>
          </cell>
          <cell r="B1111" t="str">
            <v>RA-03 RESERVATORIO METALICO ACOPLADO 40M3 H=13,00M</v>
          </cell>
          <cell r="C1111" t="str">
            <v>UN</v>
          </cell>
        </row>
        <row r="1112">
          <cell r="A1112" t="str">
            <v>08.14.054</v>
          </cell>
          <cell r="B1112" t="str">
            <v>RA-04 RESERVATORIO METALICO ACOPLADO 23M3 H=10,00M</v>
          </cell>
          <cell r="C1112" t="str">
            <v>UN</v>
          </cell>
        </row>
        <row r="1113">
          <cell r="A1113" t="str">
            <v>08.14.056</v>
          </cell>
          <cell r="B1113" t="str">
            <v>RA-05 RESERVATORIO METALICO ACOPLADO 28M3 H=10,00M</v>
          </cell>
          <cell r="C1113" t="str">
            <v>UN</v>
          </cell>
        </row>
        <row r="1114">
          <cell r="A1114" t="str">
            <v>08.14.058</v>
          </cell>
          <cell r="B1114" t="str">
            <v>RA-06 RESERVATORIO METALICO ACOPLADO 35M3 H=10,00M</v>
          </cell>
          <cell r="C1114" t="str">
            <v>UN</v>
          </cell>
        </row>
        <row r="1115">
          <cell r="A1115" t="str">
            <v>08.14.059</v>
          </cell>
          <cell r="B1115" t="str">
            <v>RA-07 RESERVATORIO METALICO ACOPLADO 23M3 H=7,00M</v>
          </cell>
          <cell r="C1115" t="str">
            <v>UN</v>
          </cell>
        </row>
        <row r="1116">
          <cell r="A1116" t="str">
            <v>08.14.060</v>
          </cell>
          <cell r="B1116" t="str">
            <v>RA-08 RESERVATORIO METALICO ACOPLADO 28M3 H=7,00M</v>
          </cell>
          <cell r="C1116" t="str">
            <v>UN</v>
          </cell>
        </row>
        <row r="1117">
          <cell r="A1117" t="str">
            <v>08.14.061</v>
          </cell>
          <cell r="B1117" t="str">
            <v>RA-09 RESERVATORIO METALICO ACOPLADO 40M3 H=7,00M</v>
          </cell>
          <cell r="C1117" t="str">
            <v>UN</v>
          </cell>
        </row>
        <row r="1118">
          <cell r="A1118" t="str">
            <v>08.14.062</v>
          </cell>
          <cell r="B1118" t="str">
            <v>ANEIS PRE-MOLDADOS EM CONCRETO ARMADO P/ RESERVATORIO D'AGUA D=3,00M</v>
          </cell>
          <cell r="C1118" t="str">
            <v>M</v>
          </cell>
        </row>
        <row r="1119">
          <cell r="A1119" t="str">
            <v>08.14.063</v>
          </cell>
          <cell r="B1119" t="str">
            <v>LAJE PRE-MOLDADA D=3,00M E=8CM P/ RESERVATORIO</v>
          </cell>
          <cell r="C1119" t="str">
            <v>UN</v>
          </cell>
        </row>
        <row r="1120">
          <cell r="A1120" t="str">
            <v>08.14.064</v>
          </cell>
          <cell r="B1120" t="str">
            <v>LAJE PRE-MOLDADA D=3,00M E=15CM P/ RESERVATORIO</v>
          </cell>
          <cell r="C1120" t="str">
            <v>UN</v>
          </cell>
        </row>
        <row r="1121">
          <cell r="A1121" t="str">
            <v>08.14.065</v>
          </cell>
          <cell r="B1121" t="str">
            <v>RA-10 RESERVATORIO METALICO INFERIOR 9M3</v>
          </cell>
          <cell r="C1121" t="str">
            <v>UN</v>
          </cell>
        </row>
        <row r="1122">
          <cell r="A1122" t="str">
            <v>08.14.066</v>
          </cell>
          <cell r="B1122" t="str">
            <v>RA-11 RESERVATORIO METALICO INFERIOR 13M3</v>
          </cell>
          <cell r="C1122" t="str">
            <v>UN</v>
          </cell>
        </row>
        <row r="1123">
          <cell r="A1123" t="str">
            <v>08.14.067</v>
          </cell>
          <cell r="B1123" t="str">
            <v>RA-12 RESERVATORIO METALICO INFERIOR 17M3</v>
          </cell>
          <cell r="C1123" t="str">
            <v>UN</v>
          </cell>
        </row>
        <row r="1124">
          <cell r="A1124" t="str">
            <v>08.14.068</v>
          </cell>
          <cell r="B1124" t="str">
            <v>RA-13 RESERVATORIO METALICO SUPERIOR 10M3 H=5,00M</v>
          </cell>
          <cell r="C1124" t="str">
            <v>UN</v>
          </cell>
        </row>
        <row r="1125">
          <cell r="A1125" t="str">
            <v>08.14.069</v>
          </cell>
          <cell r="B1125" t="str">
            <v>RA-14 RESERVATORIO METALICO SUPERIOR 15M3 H=5,00M</v>
          </cell>
          <cell r="C1125" t="str">
            <v>UN</v>
          </cell>
        </row>
        <row r="1126">
          <cell r="A1126" t="str">
            <v>08.14.070</v>
          </cell>
          <cell r="B1126" t="str">
            <v>RA-15 RESERVATORIO METALICO SUPERIOR 20M3 H=5,00M</v>
          </cell>
          <cell r="C1126" t="str">
            <v>UN</v>
          </cell>
        </row>
        <row r="1127">
          <cell r="A1127" t="str">
            <v>08.14.071</v>
          </cell>
          <cell r="B1127" t="str">
            <v>CONJ MOTOR-BOMBA (CENTRIFUGA) 1/2 HP (3400 L/H-20 MCA)</v>
          </cell>
          <cell r="C1127" t="str">
            <v>UN</v>
          </cell>
        </row>
        <row r="1128">
          <cell r="A1128" t="str">
            <v>08.14.072</v>
          </cell>
          <cell r="B1128" t="str">
            <v>CONJ MOTOR-BOMBA(CENTRIFUGA)3/4 HP(7400 L/H-20 MCA)</v>
          </cell>
          <cell r="C1128" t="str">
            <v>UN</v>
          </cell>
        </row>
        <row r="1129">
          <cell r="A1129" t="str">
            <v>08.14.073</v>
          </cell>
          <cell r="B1129" t="str">
            <v>CONJ MOTOR-BOMBA(CENTRIFUGA)1,5 HP(10000 L/H-20 MCA)</v>
          </cell>
          <cell r="C1129" t="str">
            <v>UN</v>
          </cell>
        </row>
        <row r="1130">
          <cell r="A1130" t="str">
            <v>08.14.074</v>
          </cell>
          <cell r="B1130" t="str">
            <v>CONJ MOTOR-BOMBA (CENTRIFUGA) 2 HP (13900 L/H-20 MCA)</v>
          </cell>
          <cell r="C1130" t="str">
            <v>UN</v>
          </cell>
        </row>
        <row r="1131">
          <cell r="A1131" t="str">
            <v>08.14.075</v>
          </cell>
          <cell r="B1131" t="str">
            <v>CONJ MOTOR-BOMBA(CENTRIFUGA)3 HP(25000 L/H-20 MCA)</v>
          </cell>
          <cell r="C1131" t="str">
            <v>UN</v>
          </cell>
        </row>
        <row r="1132">
          <cell r="A1132" t="str">
            <v>08.14.078</v>
          </cell>
          <cell r="B1132" t="str">
            <v>CONJ MOTOR-BOMBA (CENTRIFUGA) 1 HP 8500 L/H-20 MCA</v>
          </cell>
          <cell r="C1132" t="str">
            <v>UN</v>
          </cell>
        </row>
        <row r="1133">
          <cell r="A1133" t="str">
            <v>08.14.085</v>
          </cell>
          <cell r="B1133" t="str">
            <v>ANEIS PRE-MOLDADOS EM CONCRETO ARMADO P/ RESERVATORIO D'AGUA D=2,50M</v>
          </cell>
          <cell r="C1133" t="str">
            <v>M</v>
          </cell>
        </row>
        <row r="1134">
          <cell r="A1134" t="str">
            <v>08.14.086</v>
          </cell>
          <cell r="B1134" t="str">
            <v>LAJE PRE-MOLDADA D=2,50M E=8CM P/ RESERVATORIO</v>
          </cell>
          <cell r="C1134" t="str">
            <v>UN</v>
          </cell>
        </row>
        <row r="1135">
          <cell r="A1135" t="str">
            <v>08.14.087</v>
          </cell>
          <cell r="B1135" t="str">
            <v>LAJE PRE-MOLDADA D=2,50M E=15CM P/ RESERVATORIO</v>
          </cell>
          <cell r="C1135" t="str">
            <v>UN</v>
          </cell>
        </row>
        <row r="1136">
          <cell r="A1136" t="str">
            <v>08.14.099</v>
          </cell>
          <cell r="B1136" t="str">
            <v>SERVICOS RESERVATORIOS</v>
          </cell>
          <cell r="C1136" t="str">
            <v>MV</v>
          </cell>
        </row>
        <row r="1137">
          <cell r="A1137" t="str">
            <v>08.14.101</v>
          </cell>
          <cell r="B1137" t="str">
            <v>CAIXA DÁGUA CÔNICA POLIETILENO CAPACIDADE DE 500L INCLUSIVE TAMPA</v>
          </cell>
          <cell r="C1137" t="str">
            <v>UN</v>
          </cell>
        </row>
        <row r="1138">
          <cell r="A1138" t="str">
            <v>08.14.103</v>
          </cell>
          <cell r="B1138" t="str">
            <v>CAIXA DÁGUA CÔNICA POLIETILENO CAPACIDADE DE 1000L INCLUSIVE TAMPA</v>
          </cell>
          <cell r="C1138" t="str">
            <v>UN</v>
          </cell>
        </row>
        <row r="1139">
          <cell r="A1139" t="str">
            <v>08.14.104</v>
          </cell>
          <cell r="B1139" t="str">
            <v>CAIXA DÁGUA CÔNICA POLIETILENO CAPACIDADE DE 5.000L INCLUSIVE TAMPA.</v>
          </cell>
          <cell r="C1139" t="str">
            <v>UN</v>
          </cell>
        </row>
        <row r="1140">
          <cell r="A1140" t="str">
            <v>08.14.105</v>
          </cell>
          <cell r="B1140" t="str">
            <v>TANQUE DE POLIETILENO CAPACIDADE DE 10.000L INCLUSIVE TAMPA.</v>
          </cell>
          <cell r="C1140" t="str">
            <v>UN</v>
          </cell>
        </row>
        <row r="1141">
          <cell r="A1141" t="str">
            <v>08.15.002</v>
          </cell>
          <cell r="B1141" t="str">
            <v>BN-01 BANHO BERCÁRIO</v>
          </cell>
          <cell r="C1141" t="str">
            <v>UN</v>
          </cell>
        </row>
        <row r="1142">
          <cell r="A1142" t="str">
            <v>08.15.003</v>
          </cell>
          <cell r="B1142" t="str">
            <v>BN-02 BANHO INFANTIL</v>
          </cell>
          <cell r="C1142" t="str">
            <v>CJ</v>
          </cell>
        </row>
        <row r="1143">
          <cell r="A1143" t="str">
            <v>08.15.013</v>
          </cell>
          <cell r="B1143" t="str">
            <v>LT-04 LAVATORIO /BEBEDOURO COLETIVO COM TORNEIRA ANTIVANDALISMO</v>
          </cell>
          <cell r="C1143" t="str">
            <v>M</v>
          </cell>
        </row>
        <row r="1144">
          <cell r="A1144" t="str">
            <v>08.15.016</v>
          </cell>
          <cell r="B1144" t="str">
            <v>BB-01 BEBEDOURO COLETIVO</v>
          </cell>
          <cell r="C1144" t="str">
            <v>M</v>
          </cell>
        </row>
        <row r="1145">
          <cell r="A1145" t="str">
            <v>08.15.017</v>
          </cell>
          <cell r="B1145" t="str">
            <v>BB-02 BEBEDOURO ACESSÍVEL ÁGUA REFRIGERADA PRESSÃO MÍNIMA 8MCA - FORNECIDO E INSTALADO</v>
          </cell>
          <cell r="C1145" t="str">
            <v>UN</v>
          </cell>
        </row>
        <row r="1146">
          <cell r="A1146" t="str">
            <v>08.15.018</v>
          </cell>
          <cell r="B1146" t="str">
            <v>LT-06 LAVATÓRIO COLETIVO COM TORNEIRA ANTIVANDALISMO</v>
          </cell>
          <cell r="C1146" t="str">
            <v>M</v>
          </cell>
        </row>
        <row r="1147">
          <cell r="A1147" t="str">
            <v>08.15.019</v>
          </cell>
          <cell r="B1147" t="str">
            <v>LT-07 LAVATÓRIO COLETIVO COM TORNEIRA DE MESA- SANIT.ADMINISTRAÇÃO</v>
          </cell>
          <cell r="C1147" t="str">
            <v>M</v>
          </cell>
        </row>
        <row r="1148">
          <cell r="A1148" t="str">
            <v>08.15.023</v>
          </cell>
          <cell r="B1148" t="str">
            <v>MT-04 MICTORIO COLETIVO</v>
          </cell>
          <cell r="C1148" t="str">
            <v>M</v>
          </cell>
        </row>
        <row r="1149">
          <cell r="A1149" t="str">
            <v>08.15.099</v>
          </cell>
          <cell r="B1149" t="str">
            <v>SERVICOS EM BEBEDOUROS,LAVATORIOS E MICTORIOS PADRONIZADOS</v>
          </cell>
          <cell r="C1149" t="str">
            <v>MV</v>
          </cell>
        </row>
        <row r="1150">
          <cell r="A1150" t="str">
            <v>08.16.001</v>
          </cell>
          <cell r="B1150" t="str">
            <v>BACIA SIFONADA DE LOUCA BRANCA (VDR 6L) C/ ASSENTO</v>
          </cell>
          <cell r="C1150" t="str">
            <v>UN</v>
          </cell>
        </row>
        <row r="1151">
          <cell r="A1151" t="str">
            <v>08.16.003</v>
          </cell>
          <cell r="B1151" t="str">
            <v>BACIA SANITÁRIA INFANTIL</v>
          </cell>
          <cell r="C1151" t="str">
            <v>UN</v>
          </cell>
        </row>
        <row r="1152">
          <cell r="A1152" t="str">
            <v>08.16.004</v>
          </cell>
          <cell r="B1152" t="str">
            <v>BACIA SIFONADA COM CAIXA DE DESCARGA ACOPLADA BRANCA</v>
          </cell>
          <cell r="C1152" t="str">
            <v>UN</v>
          </cell>
        </row>
        <row r="1153">
          <cell r="A1153" t="str">
            <v>08.16.010</v>
          </cell>
          <cell r="B1153" t="str">
            <v>LAVATORIO DE LOUCA BRANCA SEM COLUNA C/ TORNEIRA DE FECHAM AUTOMATICO</v>
          </cell>
          <cell r="C1153" t="str">
            <v>UN</v>
          </cell>
        </row>
        <row r="1154">
          <cell r="A1154" t="str">
            <v>08.16.025</v>
          </cell>
          <cell r="B1154" t="str">
            <v>MICTORIO DE LOUCA SIFONADO/AUTO ASPIRANTE BRANCO</v>
          </cell>
          <cell r="C1154" t="str">
            <v>UN</v>
          </cell>
        </row>
        <row r="1155">
          <cell r="A1155" t="str">
            <v>08.16.045</v>
          </cell>
          <cell r="B1155" t="str">
            <v>TANQUE DE LOUCA BRANCA,PEQUENO C/COLUNA</v>
          </cell>
          <cell r="C1155" t="str">
            <v>UN</v>
          </cell>
        </row>
        <row r="1156">
          <cell r="A1156" t="str">
            <v>08.16.046</v>
          </cell>
          <cell r="B1156" t="str">
            <v>TANQUE DE LOUCA BRANCA,GRANDE C/COLUNA</v>
          </cell>
          <cell r="C1156" t="str">
            <v>UN</v>
          </cell>
        </row>
        <row r="1157">
          <cell r="A1157" t="str">
            <v>08.16.050</v>
          </cell>
          <cell r="B1157" t="str">
            <v>SABONETEIRA DE LOUCA BRANCA DE 7,5X15 CM</v>
          </cell>
          <cell r="C1157" t="str">
            <v>UN</v>
          </cell>
        </row>
        <row r="1158">
          <cell r="A1158" t="str">
            <v>08.16.051</v>
          </cell>
          <cell r="B1158" t="str">
            <v>SABONETEIRA DE LOUCA BRANCA DE 15X15 CM</v>
          </cell>
          <cell r="C1158" t="str">
            <v>UN</v>
          </cell>
        </row>
        <row r="1159">
          <cell r="A1159" t="str">
            <v>08.16.065</v>
          </cell>
          <cell r="B1159" t="str">
            <v>PAPELEIRA DE LOUCA BRANCA DE 15X15CM</v>
          </cell>
          <cell r="C1159" t="str">
            <v>UN</v>
          </cell>
        </row>
        <row r="1160">
          <cell r="A1160" t="str">
            <v>08.16.070</v>
          </cell>
          <cell r="B1160" t="str">
            <v>CABIDE DE LOUCA BRANCA COM 2 GANCHOS</v>
          </cell>
          <cell r="C1160" t="str">
            <v>UN</v>
          </cell>
        </row>
        <row r="1161">
          <cell r="A1161" t="str">
            <v>08.16.073</v>
          </cell>
          <cell r="B1161" t="str">
            <v>BC-23 BANCO DE GRANITO 2CM COM BORDA ARREDONDADA PARA VESTIÁRIO</v>
          </cell>
          <cell r="C1161" t="str">
            <v>M</v>
          </cell>
        </row>
        <row r="1162">
          <cell r="A1162" t="str">
            <v>08.16.083</v>
          </cell>
          <cell r="B1162" t="str">
            <v>VA-01 VARAL/TOALHEIRO</v>
          </cell>
          <cell r="C1162" t="str">
            <v>UN</v>
          </cell>
        </row>
        <row r="1163">
          <cell r="A1163" t="str">
            <v>08.16.089</v>
          </cell>
          <cell r="B1163" t="str">
            <v>BR-01 BACIA P/ SANITARIO ACESSIVEL</v>
          </cell>
          <cell r="C1163" t="str">
            <v>CJ</v>
          </cell>
        </row>
        <row r="1164">
          <cell r="A1164" t="str">
            <v>08.16.090</v>
          </cell>
          <cell r="B1164" t="str">
            <v>BR-02 LAVATORIO  PARA SANITARIO ACESSIVEL</v>
          </cell>
          <cell r="C1164" t="str">
            <v>CJ</v>
          </cell>
        </row>
        <row r="1165">
          <cell r="A1165" t="str">
            <v>08.16.091</v>
          </cell>
          <cell r="B1165" t="str">
            <v>BR-03  CONJUNTO LAVATORIO E BACIA ACESSIVEIS</v>
          </cell>
          <cell r="C1165" t="str">
            <v>CJ</v>
          </cell>
        </row>
        <row r="1166">
          <cell r="A1166" t="str">
            <v>08.16.092</v>
          </cell>
          <cell r="B1166" t="str">
            <v>BR-04 BARRA DE APOIO COM FIXAÇÃO LATERAL</v>
          </cell>
          <cell r="C1166" t="str">
            <v>UN</v>
          </cell>
        </row>
        <row r="1167">
          <cell r="A1167" t="str">
            <v>08.16.093</v>
          </cell>
          <cell r="B1167" t="str">
            <v>BR-05 TROCADOR ACESSÍVEL</v>
          </cell>
          <cell r="C1167" t="str">
            <v>UN</v>
          </cell>
        </row>
        <row r="1168">
          <cell r="A1168" t="str">
            <v>08.16.094</v>
          </cell>
          <cell r="B1168" t="str">
            <v>BR-06 CHUVEIRO ACESSIVEL</v>
          </cell>
          <cell r="C1168" t="str">
            <v>CJ</v>
          </cell>
        </row>
        <row r="1169">
          <cell r="A1169" t="str">
            <v>08.16.099</v>
          </cell>
          <cell r="B1169" t="str">
            <v>SERVICOS EM LOUCAS</v>
          </cell>
          <cell r="C1169" t="str">
            <v>MV</v>
          </cell>
        </row>
        <row r="1170">
          <cell r="A1170" t="str">
            <v>08.17.013</v>
          </cell>
          <cell r="B1170" t="str">
            <v>MICTORIO COLETIVO DE ACO INOXIDAVEL</v>
          </cell>
          <cell r="C1170" t="str">
            <v>M</v>
          </cell>
        </row>
        <row r="1171">
          <cell r="A1171" t="str">
            <v>08.17.030</v>
          </cell>
          <cell r="B1171" t="str">
            <v>TAMPO PARA PIA MARMORE NACIONAL ESPESSURA DE 3 CM</v>
          </cell>
          <cell r="C1171" t="str">
            <v>M2</v>
          </cell>
        </row>
        <row r="1172">
          <cell r="A1172" t="str">
            <v>08.17.037</v>
          </cell>
          <cell r="B1172" t="str">
            <v>CHUVEIRO ANTIVANDALISMO</v>
          </cell>
          <cell r="C1172" t="str">
            <v>UN</v>
          </cell>
        </row>
        <row r="1173">
          <cell r="A1173" t="str">
            <v>08.17.038</v>
          </cell>
          <cell r="B1173" t="str">
            <v>CHUVEIRO SIMPLES C/ARTICULACAO, LATAO CROMADO DN 15MM (1/2")</v>
          </cell>
          <cell r="C1173" t="str">
            <v>UN</v>
          </cell>
        </row>
        <row r="1174">
          <cell r="A1174" t="str">
            <v>08.17.041</v>
          </cell>
          <cell r="B1174" t="str">
            <v>CHUVEIRO ELETRICO COM RESISTENCIA BLINDADA</v>
          </cell>
          <cell r="C1174" t="str">
            <v>UN</v>
          </cell>
        </row>
        <row r="1175">
          <cell r="A1175" t="str">
            <v>08.17.043</v>
          </cell>
          <cell r="B1175" t="str">
            <v>AQUECEDOR ELETRICO DE PASSAGEM COM RESISTENCIA BLINDADA</v>
          </cell>
          <cell r="C1175" t="str">
            <v>UN</v>
          </cell>
        </row>
        <row r="1176">
          <cell r="A1176" t="str">
            <v>08.17.049</v>
          </cell>
          <cell r="B1176" t="str">
            <v>PURIFICADOR/BEBEDOURO DE AGUA REFRIGERADA</v>
          </cell>
          <cell r="C1176" t="str">
            <v>UN</v>
          </cell>
        </row>
        <row r="1177">
          <cell r="A1177" t="str">
            <v>08.17.050</v>
          </cell>
          <cell r="B1177" t="str">
            <v>BEBEDOURO ELETRICO COM CAPACIDADE DE 40 L</v>
          </cell>
          <cell r="C1177" t="str">
            <v>UN</v>
          </cell>
        </row>
        <row r="1178">
          <cell r="A1178" t="str">
            <v>08.17.051</v>
          </cell>
          <cell r="B1178" t="str">
            <v>BEBEDOURO ELETRICO COM CAPACIDADE DE 80 L</v>
          </cell>
          <cell r="C1178" t="str">
            <v>UN</v>
          </cell>
        </row>
        <row r="1179">
          <cell r="A1179" t="str">
            <v>08.17.055</v>
          </cell>
          <cell r="B1179" t="str">
            <v>FILTRO PRESSAO CUNO(AQUALAR)C/ELEM FILTR CARVAO ATIVADO E CEL 180/L/H</v>
          </cell>
          <cell r="C1179" t="str">
            <v>UN</v>
          </cell>
        </row>
        <row r="1180">
          <cell r="A1180" t="str">
            <v>08.17.056</v>
          </cell>
          <cell r="B1180" t="str">
            <v>FILTRO PRESSAO CUNO (AQUALAR)C/ELEM FILTRANTE CARVAO E CEL 360/L/H</v>
          </cell>
          <cell r="C1180" t="str">
            <v>UN</v>
          </cell>
        </row>
        <row r="1181">
          <cell r="A1181" t="str">
            <v>08.17.058</v>
          </cell>
          <cell r="B1181" t="str">
            <v>FT-02 FILTRO PARA AGUA POTAVEL</v>
          </cell>
          <cell r="C1181" t="str">
            <v>UN</v>
          </cell>
        </row>
        <row r="1182">
          <cell r="A1182" t="str">
            <v>08.17.077</v>
          </cell>
          <cell r="B1182" t="str">
            <v>RESTRITOR DE VAZAO 12L/MIN PARA CHUVEIRO SIMPLES</v>
          </cell>
          <cell r="C1182" t="str">
            <v>UN</v>
          </cell>
        </row>
        <row r="1183">
          <cell r="A1183" t="str">
            <v>08.17.078</v>
          </cell>
          <cell r="B1183" t="str">
            <v>RESTRITOR DE VAZAO 6L/MIN PARA TORNEIRAS E MISTURADORES</v>
          </cell>
          <cell r="C1183" t="str">
            <v>UN</v>
          </cell>
        </row>
        <row r="1184">
          <cell r="A1184" t="str">
            <v>08.17.079</v>
          </cell>
          <cell r="B1184" t="str">
            <v>TORNEIRA DE PAREDE ANTIVANDALISMO - 85MM</v>
          </cell>
          <cell r="C1184" t="str">
            <v>UN</v>
          </cell>
        </row>
        <row r="1185">
          <cell r="A1185" t="str">
            <v>08.17.080</v>
          </cell>
          <cell r="B1185" t="str">
            <v>TORNEIRA DE LAVAGEM COM CANOPLA DE 1/2"</v>
          </cell>
          <cell r="C1185" t="str">
            <v>UN</v>
          </cell>
        </row>
        <row r="1186">
          <cell r="A1186" t="str">
            <v>08.17.081</v>
          </cell>
          <cell r="B1186" t="str">
            <v>TJ-03 TORNEIRA DE JARDIM</v>
          </cell>
          <cell r="C1186" t="str">
            <v>UN</v>
          </cell>
        </row>
        <row r="1187">
          <cell r="A1187" t="str">
            <v>08.17.084</v>
          </cell>
          <cell r="B1187" t="str">
            <v>TORNEIRA ELETRICA  - ELETROD. PVC Ø 25MM AMARELO.</v>
          </cell>
          <cell r="C1187" t="str">
            <v>UN</v>
          </cell>
        </row>
        <row r="1188">
          <cell r="A1188" t="str">
            <v>08.17.085</v>
          </cell>
          <cell r="B1188" t="str">
            <v>TORNEIRA DE FECHAMENTO AUTOMATICO DE MESA</v>
          </cell>
          <cell r="C1188" t="str">
            <v>UN</v>
          </cell>
        </row>
        <row r="1189">
          <cell r="A1189" t="str">
            <v>08.17.086</v>
          </cell>
          <cell r="B1189" t="str">
            <v>TORNEIRA DE FECHAMENTO AUTOMATICO DE PAREDE</v>
          </cell>
          <cell r="C1189" t="str">
            <v>UN</v>
          </cell>
        </row>
        <row r="1190">
          <cell r="A1190" t="str">
            <v>08.17.087</v>
          </cell>
          <cell r="B1190" t="str">
            <v>TORNEIRA DE PAREDE ANTIVANDALISMO -140mm</v>
          </cell>
          <cell r="C1190" t="str">
            <v>UN</v>
          </cell>
        </row>
        <row r="1191">
          <cell r="A1191" t="str">
            <v>08.17.088</v>
          </cell>
          <cell r="B1191" t="str">
            <v>TORNEIRA DE USO RESTRITO DE 1/2</v>
          </cell>
          <cell r="C1191" t="str">
            <v>UN</v>
          </cell>
        </row>
        <row r="1192">
          <cell r="A1192" t="str">
            <v>08.17.089</v>
          </cell>
          <cell r="B1192" t="str">
            <v>TORNEIRA DE USO RESTRITO DE 3/4</v>
          </cell>
          <cell r="C1192" t="str">
            <v>UN</v>
          </cell>
        </row>
        <row r="1193">
          <cell r="A1193" t="str">
            <v>08.17.099</v>
          </cell>
          <cell r="B1193" t="str">
            <v>SERVICOS EM APARELHOS E METAIS</v>
          </cell>
          <cell r="C1193" t="str">
            <v>MV</v>
          </cell>
        </row>
        <row r="1194">
          <cell r="A1194" t="str">
            <v>08.50.001</v>
          </cell>
          <cell r="B1194" t="str">
            <v>DEMOLIÇÃO DE TUBULACÕES EM GERAL INCLUINDO CONEXÕES, CAIXAS E RALOS</v>
          </cell>
          <cell r="C1194" t="str">
            <v>M</v>
          </cell>
        </row>
        <row r="1195">
          <cell r="A1195" t="str">
            <v>08.50.020</v>
          </cell>
          <cell r="B1195" t="str">
            <v>DEMOLIÇÃO DE CALHAS E RUFOS EM CHAPAS METALICAS</v>
          </cell>
          <cell r="C1195" t="str">
            <v>M</v>
          </cell>
        </row>
        <row r="1196">
          <cell r="A1196" t="str">
            <v>08.50.021</v>
          </cell>
          <cell r="B1196" t="str">
            <v>DEMOLIÇÃO DE CONDUTORES APARENTES</v>
          </cell>
          <cell r="C1196" t="str">
            <v>M</v>
          </cell>
        </row>
        <row r="1197">
          <cell r="A1197" t="str">
            <v>08.50.099</v>
          </cell>
          <cell r="B1197" t="str">
            <v>DEMOLICOES</v>
          </cell>
          <cell r="C1197" t="str">
            <v>MV</v>
          </cell>
        </row>
        <row r="1198">
          <cell r="A1198" t="str">
            <v>08.60.005</v>
          </cell>
          <cell r="B1198" t="str">
            <v>RETIRADA DE REGISTROS E VÁLVULAS DE DESCARGA</v>
          </cell>
          <cell r="C1198" t="str">
            <v>UN</v>
          </cell>
        </row>
        <row r="1199">
          <cell r="A1199" t="str">
            <v>08.60.006</v>
          </cell>
          <cell r="B1199" t="str">
            <v>RETIRADA DE VÁLVULAS DE RETENCAO</v>
          </cell>
          <cell r="C1199" t="str">
            <v>UN</v>
          </cell>
        </row>
        <row r="1200">
          <cell r="A1200" t="str">
            <v>08.60.007</v>
          </cell>
          <cell r="B1200" t="str">
            <v>RETIRADA DE TORNEIRAS</v>
          </cell>
          <cell r="C1200" t="str">
            <v>UN</v>
          </cell>
        </row>
        <row r="1201">
          <cell r="A1201" t="str">
            <v>08.60.010</v>
          </cell>
          <cell r="B1201" t="str">
            <v>RETIRADA DE SIFÕES</v>
          </cell>
          <cell r="C1201" t="str">
            <v>UN</v>
          </cell>
        </row>
        <row r="1202">
          <cell r="A1202" t="str">
            <v>08.60.011</v>
          </cell>
          <cell r="B1202" t="str">
            <v>RETIRADA DE APARELHOS SANITÁRIOS INCLUINDO ACESSÓRIOS</v>
          </cell>
          <cell r="C1202" t="str">
            <v>UN</v>
          </cell>
        </row>
        <row r="1203">
          <cell r="A1203" t="str">
            <v>08.60.013</v>
          </cell>
          <cell r="B1203" t="str">
            <v>RETIRADA DE RESERVATÓRIOS DE FIBRO CIMENTO ATE 1000 LITROS</v>
          </cell>
          <cell r="C1203" t="str">
            <v>UN</v>
          </cell>
        </row>
        <row r="1204">
          <cell r="A1204" t="str">
            <v>08.60.014</v>
          </cell>
          <cell r="B1204" t="str">
            <v>RETIRADA DE CONJUNTO DE MOTOR-BOMBA</v>
          </cell>
          <cell r="C1204" t="str">
            <v>UN</v>
          </cell>
        </row>
        <row r="1205">
          <cell r="A1205" t="str">
            <v>08.60.015</v>
          </cell>
          <cell r="B1205" t="str">
            <v>RETIRADA DE HIDRANTE DE PAREDE COMPLETO</v>
          </cell>
          <cell r="C1205" t="str">
            <v>UN</v>
          </cell>
        </row>
        <row r="1206">
          <cell r="A1206" t="str">
            <v>08.60.099</v>
          </cell>
          <cell r="B1206" t="str">
            <v>RETIRADAS</v>
          </cell>
          <cell r="C1206" t="str">
            <v>MV</v>
          </cell>
        </row>
        <row r="1207">
          <cell r="A1207" t="str">
            <v>08.70.005</v>
          </cell>
          <cell r="B1207" t="str">
            <v>RECOLOCAÇÃO DE REGISTRO E VÁLVULAS DE DESCARGA</v>
          </cell>
          <cell r="C1207" t="str">
            <v>UN</v>
          </cell>
        </row>
        <row r="1208">
          <cell r="A1208" t="str">
            <v>08.70.006</v>
          </cell>
          <cell r="B1208" t="str">
            <v>RECOLOCAÇÃO DE VÁLVULA DE RETENÇÃO</v>
          </cell>
          <cell r="C1208" t="str">
            <v>UN</v>
          </cell>
        </row>
        <row r="1209">
          <cell r="A1209" t="str">
            <v>08.70.007</v>
          </cell>
          <cell r="B1209" t="str">
            <v>RECOLOCAÇÃO DE TORNEIRAS</v>
          </cell>
          <cell r="C1209" t="str">
            <v>UN</v>
          </cell>
        </row>
        <row r="1210">
          <cell r="A1210" t="str">
            <v>08.70.010</v>
          </cell>
          <cell r="B1210" t="str">
            <v>RECOLOCAÇÃO DE SIFÕES</v>
          </cell>
          <cell r="C1210" t="str">
            <v>UN</v>
          </cell>
        </row>
        <row r="1211">
          <cell r="A1211" t="str">
            <v>08.70.013</v>
          </cell>
          <cell r="B1211" t="str">
            <v>RECOLOCAÇÃO DE RESERVATÓRIO DE FIBRO-CIMENTO ATE 1000 L</v>
          </cell>
          <cell r="C1211" t="str">
            <v>UN</v>
          </cell>
        </row>
        <row r="1212">
          <cell r="A1212" t="str">
            <v>08.70.014</v>
          </cell>
          <cell r="B1212" t="str">
            <v>RECOLOCAÇÃO DE CONJUNTO MOTOR BOMBA</v>
          </cell>
          <cell r="C1212" t="str">
            <v>UN</v>
          </cell>
        </row>
        <row r="1213">
          <cell r="A1213" t="str">
            <v>08.70.015</v>
          </cell>
          <cell r="B1213" t="str">
            <v>RECOLOCAÇÃO DE HIDRANTE DE PAREDE COMPLETO</v>
          </cell>
          <cell r="C1213" t="str">
            <v>UN</v>
          </cell>
        </row>
        <row r="1214">
          <cell r="A1214" t="str">
            <v>08.70.016</v>
          </cell>
          <cell r="B1214" t="str">
            <v>RECOLOCAÇÃO DE APARELHOS SANITARIOS INCLUINDO ACESSORIOS</v>
          </cell>
          <cell r="C1214" t="str">
            <v>UN</v>
          </cell>
        </row>
        <row r="1215">
          <cell r="A1215" t="str">
            <v>08.70.099</v>
          </cell>
          <cell r="B1215" t="str">
            <v>RECOLOCACOES DE INSTALACOES HIDRAULICAS</v>
          </cell>
          <cell r="C1215" t="str">
            <v>MV</v>
          </cell>
        </row>
        <row r="1216">
          <cell r="A1216" t="str">
            <v>08.80.007</v>
          </cell>
          <cell r="B1216" t="str">
            <v>CAVALETE DE 3/4" (TUBO E CONEXÕES DE AÇO GALVANIZADO)</v>
          </cell>
          <cell r="C1216" t="str">
            <v>UN</v>
          </cell>
        </row>
        <row r="1217">
          <cell r="A1217" t="str">
            <v>08.80.008</v>
          </cell>
          <cell r="B1217" t="str">
            <v>CAVALETE DE 1" (TUBO E CONEXÕES DE AÇO GALVANIZADO)</v>
          </cell>
          <cell r="C1217" t="str">
            <v>UN</v>
          </cell>
        </row>
        <row r="1218">
          <cell r="A1218" t="str">
            <v>08.80.009</v>
          </cell>
          <cell r="B1218" t="str">
            <v>CAVALETE DE 1 1/2" (TUBO E CONEXÕES DE AÇO GALVANIZADO)</v>
          </cell>
          <cell r="C1218" t="str">
            <v>UN</v>
          </cell>
        </row>
        <row r="1219">
          <cell r="A1219" t="str">
            <v>08.80.010</v>
          </cell>
          <cell r="B1219" t="str">
            <v>CANOPLA PARA REGISTROS</v>
          </cell>
          <cell r="C1219" t="str">
            <v>UN</v>
          </cell>
        </row>
        <row r="1220">
          <cell r="A1220" t="str">
            <v>08.80.011</v>
          </cell>
          <cell r="B1220" t="str">
            <v>CANOPLA PARA VALVULA DE DESCARGA</v>
          </cell>
          <cell r="C1220" t="str">
            <v>UN</v>
          </cell>
        </row>
        <row r="1221">
          <cell r="A1221" t="str">
            <v>08.80.012</v>
          </cell>
          <cell r="B1221" t="str">
            <v>VOLANTE CROMADO PARA REGISTRO</v>
          </cell>
          <cell r="C1221" t="str">
            <v>UN</v>
          </cell>
        </row>
        <row r="1222">
          <cell r="A1222" t="str">
            <v>08.80.015</v>
          </cell>
          <cell r="B1222" t="str">
            <v>BOTAO PARA VALVULA DE DESCARGA</v>
          </cell>
          <cell r="C1222" t="str">
            <v>UN</v>
          </cell>
        </row>
        <row r="1223">
          <cell r="A1223" t="str">
            <v>08.80.018</v>
          </cell>
          <cell r="B1223" t="str">
            <v>ACABAMENTO ANTIVANDALISMO PARA VALVULA DE DESCARGA</v>
          </cell>
          <cell r="C1223" t="str">
            <v>UN</v>
          </cell>
        </row>
        <row r="1224">
          <cell r="A1224" t="str">
            <v>08.80.019</v>
          </cell>
          <cell r="B1224" t="str">
            <v>REPARO PARA CAIXA DE DESCARGA ACOPLADA</v>
          </cell>
          <cell r="C1224" t="str">
            <v>CJ</v>
          </cell>
        </row>
        <row r="1225">
          <cell r="A1225" t="str">
            <v>08.80.020</v>
          </cell>
          <cell r="B1225" t="str">
            <v>REPARO DE VALVULA DE DESCARGA</v>
          </cell>
          <cell r="C1225" t="str">
            <v>UN</v>
          </cell>
        </row>
        <row r="1226">
          <cell r="A1226" t="str">
            <v>08.80.021</v>
          </cell>
          <cell r="B1226" t="str">
            <v>TUBO DE DESCARGA EM PVC DN=40MM</v>
          </cell>
          <cell r="C1226" t="str">
            <v>UN</v>
          </cell>
        </row>
        <row r="1227">
          <cell r="A1227" t="str">
            <v>08.80.022</v>
          </cell>
          <cell r="B1227" t="str">
            <v>TUBO DE LIGAÇÃO COM CANOPLA PARA VASO SANITÁRIO (METAL CROMADO)</v>
          </cell>
          <cell r="C1227" t="str">
            <v>UN</v>
          </cell>
        </row>
        <row r="1228">
          <cell r="A1228" t="str">
            <v>08.80.031</v>
          </cell>
          <cell r="B1228" t="str">
            <v>TORNEIRA DE PRESSAO CROMADA DE 1/2" EM PAREDE</v>
          </cell>
          <cell r="C1228" t="str">
            <v>UN</v>
          </cell>
        </row>
        <row r="1229">
          <cell r="A1229" t="str">
            <v>08.80.032</v>
          </cell>
          <cell r="B1229" t="str">
            <v>TORNEIRA PARA LAVATORIO DE LOUCA BRANCA OU BANCADA</v>
          </cell>
          <cell r="C1229" t="str">
            <v>UN</v>
          </cell>
        </row>
        <row r="1230">
          <cell r="A1230" t="str">
            <v>08.80.040</v>
          </cell>
          <cell r="B1230" t="str">
            <v>LAUDO COM TESTE DE ESTANQUEIDADE EM INSTAL.DE  REDES DE DISTRIB.DE GÁSES COMBUST.NBR 15526/07</v>
          </cell>
          <cell r="C1230" t="str">
            <v>UN</v>
          </cell>
        </row>
        <row r="1231">
          <cell r="A1231" t="str">
            <v>08.80.090</v>
          </cell>
          <cell r="B1231" t="str">
            <v>ABRIGO PARA HIDRANTE CAIXA 0,60X0,90X0,17M COM CESTO MEIA LUA P/MANGUEIRA</v>
          </cell>
          <cell r="C1231" t="str">
            <v>UN</v>
          </cell>
        </row>
        <row r="1232">
          <cell r="A1232" t="str">
            <v>08.80.091</v>
          </cell>
          <cell r="B1232" t="str">
            <v>RECARGA DE EXTINTOR DE GAS CARBONICO DE 6 LITROS</v>
          </cell>
          <cell r="C1232" t="str">
            <v>UN</v>
          </cell>
        </row>
        <row r="1233">
          <cell r="A1233" t="str">
            <v>08.80.092</v>
          </cell>
          <cell r="B1233" t="str">
            <v>RECARGA DE EXTINTOR DE ESPUMA DE 10 LITROS</v>
          </cell>
          <cell r="C1233" t="str">
            <v>UN</v>
          </cell>
        </row>
        <row r="1234">
          <cell r="A1234" t="str">
            <v>08.80.093</v>
          </cell>
          <cell r="B1234" t="str">
            <v>RECARGA DE EXTINTOR DE PO QUIMICO DE 4 KG</v>
          </cell>
          <cell r="C1234" t="str">
            <v>UN</v>
          </cell>
        </row>
        <row r="1235">
          <cell r="A1235" t="str">
            <v>08.80.095</v>
          </cell>
          <cell r="B1235" t="str">
            <v>EXTINTOR DE INCENDIO DE AGUA PRESSURIZADA 10L : RECARGA</v>
          </cell>
          <cell r="C1235" t="str">
            <v>UN</v>
          </cell>
        </row>
        <row r="1236">
          <cell r="A1236" t="str">
            <v>08.80.099</v>
          </cell>
          <cell r="B1236" t="str">
            <v>OUTROS SERVICOS DE REDE DE GAS E AGUA FRIA - CONSERVACAO</v>
          </cell>
          <cell r="C1236" t="str">
            <v>MV</v>
          </cell>
        </row>
        <row r="1237">
          <cell r="A1237" t="str">
            <v>08.82.012</v>
          </cell>
          <cell r="B1237" t="str">
            <v>RALO SIFONADO F.FUNDIDO DN 150MM C/GRELHA PVC CROMADO</v>
          </cell>
          <cell r="C1237" t="str">
            <v>UN</v>
          </cell>
        </row>
        <row r="1238">
          <cell r="A1238" t="str">
            <v>08.82.023</v>
          </cell>
          <cell r="B1238" t="str">
            <v>GRELHA METALICA CROMADA DIAM 15 CM</v>
          </cell>
          <cell r="C1238" t="str">
            <v>UN</v>
          </cell>
        </row>
        <row r="1239">
          <cell r="A1239" t="str">
            <v>08.82.024</v>
          </cell>
          <cell r="B1239" t="str">
            <v>GRELHA METALICA CROMADA DIAM 10 CM</v>
          </cell>
          <cell r="C1239" t="str">
            <v>UN</v>
          </cell>
        </row>
        <row r="1240">
          <cell r="A1240" t="str">
            <v>08.82.030</v>
          </cell>
          <cell r="B1240" t="str">
            <v>GRELHA DE FERRO FUNDIDO DE 20X20 CM</v>
          </cell>
          <cell r="C1240" t="str">
            <v>UN</v>
          </cell>
        </row>
        <row r="1241">
          <cell r="A1241" t="str">
            <v>08.82.031</v>
          </cell>
          <cell r="B1241" t="str">
            <v>GRELHA DE FERRO FUNDIDO DE 15X15 CM</v>
          </cell>
          <cell r="C1241" t="str">
            <v>UN</v>
          </cell>
        </row>
        <row r="1242">
          <cell r="A1242" t="str">
            <v>08.82.040</v>
          </cell>
          <cell r="B1242" t="str">
            <v>SIFAO METALICO TIPO COPO DN 2X2"</v>
          </cell>
          <cell r="C1242" t="str">
            <v>UN</v>
          </cell>
        </row>
        <row r="1243">
          <cell r="A1243" t="str">
            <v>08.82.041</v>
          </cell>
          <cell r="B1243" t="str">
            <v>SIFAO METALICO TIPO COPO DN 1 1/2 X 1 1/2"</v>
          </cell>
          <cell r="C1243" t="str">
            <v>UN</v>
          </cell>
        </row>
        <row r="1244">
          <cell r="A1244" t="str">
            <v>08.82.046</v>
          </cell>
          <cell r="B1244" t="str">
            <v>SIFAO PVC RIGIDO TIPO COPO DN 1 1/2X1 1/2"</v>
          </cell>
          <cell r="C1244" t="str">
            <v>UN</v>
          </cell>
        </row>
        <row r="1245">
          <cell r="A1245" t="str">
            <v>08.82.050</v>
          </cell>
          <cell r="B1245" t="str">
            <v>DESENTUPIMENTO DE RAMAIS DE ESGOTO</v>
          </cell>
          <cell r="C1245" t="str">
            <v>M</v>
          </cell>
        </row>
        <row r="1246">
          <cell r="A1246" t="str">
            <v>08.82.055</v>
          </cell>
          <cell r="B1246" t="str">
            <v>LIMPEZA SIMPLES EM CALHAS METALICAS</v>
          </cell>
          <cell r="C1246" t="str">
            <v>M</v>
          </cell>
        </row>
        <row r="1247">
          <cell r="A1247" t="str">
            <v>08.82.056</v>
          </cell>
          <cell r="B1247" t="str">
            <v>LIMPEZA SIMPLES EM LAJES/CALHAS DE CONCRETO</v>
          </cell>
          <cell r="C1247" t="str">
            <v>M2</v>
          </cell>
        </row>
        <row r="1248">
          <cell r="A1248" t="str">
            <v>08.82.060</v>
          </cell>
          <cell r="B1248" t="str">
            <v>LIMPEZA DE CANALETAS DE ÁGUAS PLUVIAIS</v>
          </cell>
          <cell r="C1248" t="str">
            <v>M</v>
          </cell>
        </row>
        <row r="1249">
          <cell r="A1249" t="str">
            <v>08.82.061</v>
          </cell>
          <cell r="B1249" t="str">
            <v>SOLDA E REBITAGEM EM CALHAS DE CHAPA GALVANIZADA</v>
          </cell>
          <cell r="C1249" t="str">
            <v>M</v>
          </cell>
        </row>
        <row r="1250">
          <cell r="A1250" t="str">
            <v>08.82.062</v>
          </cell>
          <cell r="B1250" t="str">
            <v>SOLDA EM CHAPA GALVANIZADA</v>
          </cell>
          <cell r="C1250" t="str">
            <v>M</v>
          </cell>
        </row>
        <row r="1251">
          <cell r="A1251" t="str">
            <v>08.82.099</v>
          </cell>
          <cell r="B1251" t="str">
            <v>OUTROS SERVICOS DE REDES DE ESGOTO E AGUAS PLUVIAIS</v>
          </cell>
          <cell r="C1251" t="str">
            <v>MV</v>
          </cell>
        </row>
        <row r="1252">
          <cell r="A1252" t="str">
            <v>08.84.005</v>
          </cell>
          <cell r="B1252" t="str">
            <v>TAMPA DE PLASTICO PARA BACIA SANITARIA</v>
          </cell>
          <cell r="C1252" t="str">
            <v>UN</v>
          </cell>
        </row>
        <row r="1253">
          <cell r="A1253" t="str">
            <v>08.84.012</v>
          </cell>
          <cell r="B1253" t="str">
            <v>BOLSA PLASTICA PARA BACIA SANITARIA</v>
          </cell>
          <cell r="C1253" t="str">
            <v>UN</v>
          </cell>
        </row>
        <row r="1254">
          <cell r="A1254" t="str">
            <v>08.84.020</v>
          </cell>
          <cell r="B1254" t="str">
            <v>SUPORTE DE FERRO FUNDIDO PARA LAVATORIO</v>
          </cell>
          <cell r="C1254" t="str">
            <v>UN</v>
          </cell>
        </row>
        <row r="1255">
          <cell r="A1255" t="str">
            <v>08.84.030</v>
          </cell>
          <cell r="B1255" t="str">
            <v>TORNEIRA DE PAREDE ANTIVANDALISMO - 85MM</v>
          </cell>
          <cell r="C1255" t="str">
            <v>UN</v>
          </cell>
        </row>
        <row r="1256">
          <cell r="A1256" t="str">
            <v>08.84.031</v>
          </cell>
          <cell r="B1256" t="str">
            <v>TORNEIRA DE FECHAMENTO AUTOMATICO DE PAREDE</v>
          </cell>
          <cell r="C1256" t="str">
            <v>UN</v>
          </cell>
        </row>
        <row r="1257">
          <cell r="A1257" t="str">
            <v>08.84.032</v>
          </cell>
          <cell r="B1257" t="str">
            <v>TORNEIRA DE PAREDE ANTIVANDALISMO -140mm</v>
          </cell>
          <cell r="C1257" t="str">
            <v>UN</v>
          </cell>
        </row>
        <row r="1258">
          <cell r="A1258" t="str">
            <v>08.84.033</v>
          </cell>
          <cell r="B1258" t="str">
            <v>TORNEIRA PRES 1/2 C/ALAVANCA TIPO MESA CROMADO</v>
          </cell>
          <cell r="C1258" t="str">
            <v>UN</v>
          </cell>
        </row>
        <row r="1259">
          <cell r="A1259" t="str">
            <v>08.84.034</v>
          </cell>
          <cell r="B1259" t="str">
            <v>TORNEIRA MEC/CER 1/4 VOLTA TIPO PARED CROMADO 1/2</v>
          </cell>
          <cell r="C1259" t="str">
            <v>UN</v>
          </cell>
        </row>
        <row r="1260">
          <cell r="A1260" t="str">
            <v>08.84.035</v>
          </cell>
          <cell r="B1260" t="str">
            <v>TORNEIRA MEC/CER 1/4 VOLTA TIPO MESA CROMADO 1/2</v>
          </cell>
          <cell r="C1260" t="str">
            <v>UN</v>
          </cell>
        </row>
        <row r="1261">
          <cell r="A1261" t="str">
            <v>08.84.036</v>
          </cell>
          <cell r="B1261" t="str">
            <v>MISTURADOR P/PIA 1/4 VOLTA TIPO PARED CROMADO 1/2"</v>
          </cell>
          <cell r="C1261" t="str">
            <v>UN</v>
          </cell>
        </row>
        <row r="1262">
          <cell r="A1262" t="str">
            <v>08.84.038</v>
          </cell>
          <cell r="B1262" t="str">
            <v>FILTRO DE PRESSAO CUNO (AQUALAR) C/ELEM. FILTRANTE CARVAO E CEL 360/L/H</v>
          </cell>
          <cell r="C1262" t="str">
            <v>UN</v>
          </cell>
        </row>
        <row r="1263">
          <cell r="A1263" t="str">
            <v>08.84.042</v>
          </cell>
          <cell r="B1263" t="str">
            <v>ELEMENTO FILTRANTE CUNO (AQUALAR)ELEM FILTRANTE CARVAO E CEL/180L/H</v>
          </cell>
          <cell r="C1263" t="str">
            <v>UN</v>
          </cell>
        </row>
        <row r="1264">
          <cell r="A1264" t="str">
            <v>08.84.043</v>
          </cell>
          <cell r="B1264" t="str">
            <v>ELEMENTO FILTRANTE CUNO (AQUALAR) CARVAO E CELULOSE 360 L/H</v>
          </cell>
          <cell r="C1264" t="str">
            <v>UN</v>
          </cell>
        </row>
        <row r="1265">
          <cell r="A1265" t="str">
            <v>08.84.047</v>
          </cell>
          <cell r="B1265" t="str">
            <v>TAMPO DE PIA EM MARMORE BRANCO NACIONAL DE 3 CM</v>
          </cell>
          <cell r="C1265" t="str">
            <v>M2</v>
          </cell>
        </row>
        <row r="1266">
          <cell r="A1266" t="str">
            <v>08.84.048</v>
          </cell>
          <cell r="B1266" t="str">
            <v>TAMPO DE PIA EM GRANILITE</v>
          </cell>
          <cell r="C1266" t="str">
            <v>M2</v>
          </cell>
        </row>
        <row r="1267">
          <cell r="A1267" t="str">
            <v>08.84.049</v>
          </cell>
          <cell r="B1267" t="str">
            <v>TAMPO ACO INOX (304) C/ CUBA SIMPLES - CH.22</v>
          </cell>
          <cell r="C1267" t="str">
            <v>M2</v>
          </cell>
        </row>
        <row r="1268">
          <cell r="A1268" t="str">
            <v>08.84.050</v>
          </cell>
          <cell r="B1268" t="str">
            <v>TAMPO ACO INOX (304) C/ CUBA DUPLA - CH.22</v>
          </cell>
          <cell r="C1268" t="str">
            <v>M2</v>
          </cell>
        </row>
        <row r="1269">
          <cell r="A1269" t="str">
            <v>08.84.054</v>
          </cell>
          <cell r="B1269" t="str">
            <v>CUBA SIMPLES ACO INOX(304) - CHAPA 22 560X330X140MM - SEM PERTENCES</v>
          </cell>
          <cell r="C1269" t="str">
            <v>UN</v>
          </cell>
        </row>
        <row r="1270">
          <cell r="A1270" t="str">
            <v>08.84.055</v>
          </cell>
          <cell r="B1270" t="str">
            <v>CUBA SIMPLES ACO INOX(304) CHAP.22 - 400X340X140MM - SEM PERTENCES</v>
          </cell>
          <cell r="C1270" t="str">
            <v>UN</v>
          </cell>
        </row>
        <row r="1271">
          <cell r="A1271" t="str">
            <v>08.84.058</v>
          </cell>
          <cell r="B1271" t="str">
            <v>CUBA DUPLA ACO INOX(304) CHAPA 22 835X340X140MM - SEM PERTENCES</v>
          </cell>
          <cell r="C1271" t="str">
            <v>UN</v>
          </cell>
        </row>
        <row r="1272">
          <cell r="A1272" t="str">
            <v>08.84.060</v>
          </cell>
          <cell r="B1272" t="str">
            <v>TAMPO LISO EM ACO INOX (304) CHAPA 20</v>
          </cell>
          <cell r="C1272" t="str">
            <v>M2</v>
          </cell>
        </row>
        <row r="1273">
          <cell r="A1273" t="str">
            <v>08.84.073</v>
          </cell>
          <cell r="B1273" t="str">
            <v>VALVULA AMERICANA</v>
          </cell>
          <cell r="C1273" t="str">
            <v>UN</v>
          </cell>
        </row>
        <row r="1274">
          <cell r="A1274" t="str">
            <v>08.84.076</v>
          </cell>
          <cell r="B1274" t="str">
            <v>VALVULA DE METAL CROMADO DE 1 1/2"</v>
          </cell>
          <cell r="C1274" t="str">
            <v>UN</v>
          </cell>
        </row>
        <row r="1275">
          <cell r="A1275" t="str">
            <v>08.84.090</v>
          </cell>
          <cell r="B1275" t="str">
            <v>MANGUEIRA PARA HIDRANTE DIAM 1 1/2' L=15,00M</v>
          </cell>
          <cell r="C1275" t="str">
            <v>UN</v>
          </cell>
        </row>
        <row r="1276">
          <cell r="A1276" t="str">
            <v>08.84.091</v>
          </cell>
          <cell r="B1276" t="str">
            <v>MANGUEIRA PARA HIDRANTE DIAM 1 1/2' L=30,00M</v>
          </cell>
          <cell r="C1276" t="str">
            <v>UN</v>
          </cell>
        </row>
        <row r="1277">
          <cell r="A1277" t="str">
            <v>08.84.099</v>
          </cell>
          <cell r="B1277" t="str">
            <v>OUTROS SERVICOS DE APARELHOS E METAIS</v>
          </cell>
          <cell r="C1277" t="str">
            <v>MV</v>
          </cell>
        </row>
        <row r="1278">
          <cell r="A1278" t="str">
            <v>08.86.099</v>
          </cell>
          <cell r="B1278" t="str">
            <v>OUTROS SERVICOS DE TRATAMENTO DE DESPEJOS SANITARIOS</v>
          </cell>
          <cell r="C1278" t="str">
            <v>MV</v>
          </cell>
        </row>
        <row r="1279">
          <cell r="A1279" t="str">
            <v>09.01.001</v>
          </cell>
          <cell r="B1279" t="str">
            <v>TE-01 POSTO DE TRANSORMAÇÃO DE ENERGIA EM POSTE - EDP- BANDEIRANTE 112,5 KVA  - 15KV. 220/127 V</v>
          </cell>
          <cell r="C1279" t="str">
            <v>UN</v>
          </cell>
        </row>
        <row r="1280">
          <cell r="A1280" t="str">
            <v>09.01.002</v>
          </cell>
          <cell r="B1280" t="str">
            <v>TE-02 POSTO DE TRANSORMAÇÃO DE ENERGIA EM POSTE EDP - BANDEIRANTE 150 KVA  - 15KV. 220/127 V</v>
          </cell>
          <cell r="C1280" t="str">
            <v>UN</v>
          </cell>
        </row>
        <row r="1281">
          <cell r="A1281" t="str">
            <v>09.01.003</v>
          </cell>
          <cell r="B1281" t="str">
            <v>TE-03 POSTO DE TRANSORMAÇÃO DE ENERGIA EM POSTE EDP - BANDEIRANTE 225 KVA  - 15KV. 220/127 V</v>
          </cell>
          <cell r="C1281" t="str">
            <v>UN</v>
          </cell>
        </row>
        <row r="1282">
          <cell r="A1282" t="str">
            <v>09.01.004</v>
          </cell>
          <cell r="B1282" t="str">
            <v>TE-04 POSTO DE TRANSORMAÇÃO DE ENERGIA EM POSTE EDP - BANDEIRANTE 300 KVA  - 15KV. 220/127 V</v>
          </cell>
          <cell r="C1282" t="str">
            <v>UN</v>
          </cell>
        </row>
        <row r="1283">
          <cell r="A1283" t="str">
            <v>09.01.005</v>
          </cell>
          <cell r="B1283" t="str">
            <v>TE-05 POSTO DE TRANSORMAÇÃO DE ENERGIA EM POSTE - CPFL 112,5 KVA - 15KV. 220/127 V</v>
          </cell>
          <cell r="C1283" t="str">
            <v>UN</v>
          </cell>
        </row>
        <row r="1284">
          <cell r="A1284" t="str">
            <v>09.01.006</v>
          </cell>
          <cell r="B1284" t="str">
            <v>TE-06 POSTO DE TRANSORMAÇÃO DE ENERGIA EM POSTE - CPFL 150 KVA - 15KV. 220/127 V</v>
          </cell>
          <cell r="C1284" t="str">
            <v>UN</v>
          </cell>
        </row>
        <row r="1285">
          <cell r="A1285" t="str">
            <v>09.01.007</v>
          </cell>
          <cell r="B1285" t="str">
            <v>TE-07 POSTO DE TRANSORMAÇÃO DE ENERGIA EM POSTE - CPFL 225 KVA - 15KV. 220/127 V</v>
          </cell>
          <cell r="C1285" t="str">
            <v>UN</v>
          </cell>
        </row>
        <row r="1286">
          <cell r="A1286" t="str">
            <v>09.01.008</v>
          </cell>
          <cell r="B1286" t="str">
            <v>TE-08 POSTO DE TRANSORMAÇÃO DE ENERGIA EM POSTE - CPFL 300 KVA - 15KV. 220/127 V</v>
          </cell>
          <cell r="C1286" t="str">
            <v>UN</v>
          </cell>
        </row>
        <row r="1287">
          <cell r="A1287" t="str">
            <v>09.01.009</v>
          </cell>
          <cell r="B1287" t="str">
            <v>TE-09 POSTO DE TRANSORMAÇÃO DE ENERGIA EM POSTE - ELEKTRO 112,5 KVA  - 15KV. 220/127 V</v>
          </cell>
          <cell r="C1287" t="str">
            <v>UN</v>
          </cell>
        </row>
        <row r="1288">
          <cell r="A1288" t="str">
            <v>09.01.010</v>
          </cell>
          <cell r="B1288" t="str">
            <v>TE-10 POSTO DE TRANSORMAÇÃO DE ENERGIA EM POSTE - ELEKTRO 150 KVA  - 15KV. 220/127 V</v>
          </cell>
          <cell r="C1288" t="str">
            <v>UN</v>
          </cell>
        </row>
        <row r="1289">
          <cell r="A1289" t="str">
            <v>09.01.011</v>
          </cell>
          <cell r="B1289" t="str">
            <v>TE-11 POSTO DE TRANSORMAÇÃO DE ENERGIA EM POSTE - ELEKTRO 225 KVA  - 15KV. 220/127 V</v>
          </cell>
          <cell r="C1289" t="str">
            <v>UN</v>
          </cell>
        </row>
        <row r="1290">
          <cell r="A1290" t="str">
            <v>09.01.012</v>
          </cell>
          <cell r="B1290" t="str">
            <v>TE-12 POSTO DE TRANSORMAÇÃO DE ENERGIA EM POSTE - ELEKTRO 300 KVA  - 15KV. 220/127 V</v>
          </cell>
          <cell r="C1290" t="str">
            <v>UN</v>
          </cell>
        </row>
        <row r="1291">
          <cell r="A1291" t="str">
            <v>09.01.099</v>
          </cell>
          <cell r="B1291" t="str">
            <v>SERVICOS DE LIGACOES EM TENSAO PRIMARIA</v>
          </cell>
          <cell r="C1291" t="str">
            <v>MV</v>
          </cell>
        </row>
        <row r="1292">
          <cell r="A1292" t="str">
            <v>09.02.011</v>
          </cell>
          <cell r="B1292" t="str">
            <v>AT-01 ENTRADA AEREA PARA TELEFONE</v>
          </cell>
          <cell r="C1292" t="str">
            <v>UN</v>
          </cell>
        </row>
        <row r="1293">
          <cell r="A1293" t="str">
            <v>09.02.020</v>
          </cell>
          <cell r="B1293" t="str">
            <v>AE-23 ABRIGO E ENTRADA DE ENERGIA PADRÃO MULTI 200 CPFL  CATEGORIA C-4</v>
          </cell>
          <cell r="C1293" t="str">
            <v>UN</v>
          </cell>
        </row>
        <row r="1294">
          <cell r="A1294" t="str">
            <v>09.02.021</v>
          </cell>
          <cell r="B1294" t="str">
            <v>AE-24 ABRIGO E ENTRADA DE ENERGIA PADRÃO MULTI 200 CPFL  CATEGORIA C-5</v>
          </cell>
          <cell r="C1294" t="str">
            <v>UN</v>
          </cell>
        </row>
        <row r="1295">
          <cell r="A1295" t="str">
            <v>09.02.022</v>
          </cell>
          <cell r="B1295" t="str">
            <v>AE-25 ABRIGO E ENTRADA DE ENERGIA PADRÃO MULTI 200 CPFL  CATEGORIA C-6</v>
          </cell>
          <cell r="C1295" t="str">
            <v>UN</v>
          </cell>
        </row>
        <row r="1296">
          <cell r="A1296" t="str">
            <v>09.02.042</v>
          </cell>
          <cell r="B1296" t="str">
            <v>DPS - DISPOSITIVO PROTECAO CONTRA SURTOS (TELEFONIA)</v>
          </cell>
          <cell r="C1296" t="str">
            <v>UN</v>
          </cell>
        </row>
        <row r="1297">
          <cell r="A1297" t="str">
            <v>09.02.043</v>
          </cell>
          <cell r="B1297" t="str">
            <v>DPS - DISPOSITIVO PROTECAO CONTRA SURTOS (ENERGIA)</v>
          </cell>
          <cell r="C1297" t="str">
            <v>UN</v>
          </cell>
        </row>
        <row r="1298">
          <cell r="A1298" t="str">
            <v>09.02.047</v>
          </cell>
          <cell r="B1298" t="str">
            <v>DISJUNTOR TRIPOLAR TERMOMAGNETICO 3X300A</v>
          </cell>
          <cell r="C1298" t="str">
            <v>UN</v>
          </cell>
        </row>
        <row r="1299">
          <cell r="A1299" t="str">
            <v>09.02.048</v>
          </cell>
          <cell r="B1299" t="str">
            <v>CONJ 3 CABOS P/ ENTRADA ENERGIA SECCAO 240MM2 C/ ELETRODUTOS</v>
          </cell>
          <cell r="C1299" t="str">
            <v>UN</v>
          </cell>
        </row>
        <row r="1300">
          <cell r="A1300" t="str">
            <v>09.02.049</v>
          </cell>
          <cell r="B1300" t="str">
            <v>CONJ 4 CABOS P/ ENTRADA ENERGIA SECCAO 240MM2 C/ ELETRODUTOS</v>
          </cell>
          <cell r="C1300" t="str">
            <v>UN</v>
          </cell>
        </row>
        <row r="1301">
          <cell r="A1301" t="str">
            <v>09.02.052</v>
          </cell>
          <cell r="B1301" t="str">
            <v>AE-24 ABRIGO E ENTRADA DE ENERGIA (CAIXA M, T e E) COM LEITURA VOLTADA PARA CALÇADA  AES ELETROPAULO</v>
          </cell>
          <cell r="C1301" t="str">
            <v>UN</v>
          </cell>
        </row>
        <row r="1302">
          <cell r="A1302" t="str">
            <v>09.02.053</v>
          </cell>
          <cell r="B1302" t="str">
            <v>AE-23 ABRIGO E ENTRADA DE ENERGIA (CAIXA M, T  e IV) COM LEITURA VOLTADA PARA CALÇADA - CPFL, EDP BANDEIRANTE E ELEKTRO</v>
          </cell>
          <cell r="C1302" t="str">
            <v>UN</v>
          </cell>
        </row>
        <row r="1303">
          <cell r="A1303" t="str">
            <v>09.02.059</v>
          </cell>
          <cell r="B1303" t="str">
            <v>AE-19 ABRIGO E ENTRADA DE ENERGIA (CAIXA II, IV OU E): AES ELETROP/BANDEIRANTE/CPFL/ELEKTRO</v>
          </cell>
          <cell r="C1303" t="str">
            <v>UN</v>
          </cell>
        </row>
        <row r="1304">
          <cell r="A1304" t="str">
            <v>09.02.060</v>
          </cell>
          <cell r="B1304" t="str">
            <v>AE-20 ABRIGO E ENTRADA DE ENERGIA (CAIXAS III OU V):BANDEIRANTE/CPFL/ELEKTRO</v>
          </cell>
          <cell r="C1304" t="str">
            <v>UN</v>
          </cell>
        </row>
        <row r="1305">
          <cell r="A1305" t="str">
            <v>09.02.061</v>
          </cell>
          <cell r="B1305" t="str">
            <v>AE-21 ABRIGO E ENTRADA DE ENERGIA (CAIXA M OU H): AES ELETROP/BANDEIRANTE/ELEKTRO/CPFL</v>
          </cell>
          <cell r="C1305" t="str">
            <v>UN</v>
          </cell>
        </row>
        <row r="1306">
          <cell r="A1306" t="str">
            <v>09.02.062</v>
          </cell>
          <cell r="B1306" t="str">
            <v>CONJ 3 CABOS P/ ENTRADA ENERGIA SECCAO 10MM2 C/ ELETRODUTOS</v>
          </cell>
          <cell r="C1306" t="str">
            <v>UN</v>
          </cell>
        </row>
        <row r="1307">
          <cell r="A1307" t="str">
            <v>09.02.063</v>
          </cell>
          <cell r="B1307" t="str">
            <v>CONJ 3 CABOS P/ ENTRADA ENERGIA SECCAO 16MM2 C/ ELETRODUTOS</v>
          </cell>
          <cell r="C1307" t="str">
            <v>UN</v>
          </cell>
        </row>
        <row r="1308">
          <cell r="A1308" t="str">
            <v>09.02.064</v>
          </cell>
          <cell r="B1308" t="str">
            <v>CONJ 3 CABOS P/ ENTRADA ENERGIA SECCAO 25MM2 C/ ELETRODUTOS</v>
          </cell>
          <cell r="C1308" t="str">
            <v>UN</v>
          </cell>
        </row>
        <row r="1309">
          <cell r="A1309" t="str">
            <v>09.02.065</v>
          </cell>
          <cell r="B1309" t="str">
            <v>CONJ 3 CABOS P/ ENTRADA ENERGIA SECCAO 35MM2 C/ ELETRODUTOS</v>
          </cell>
          <cell r="C1309" t="str">
            <v>UN</v>
          </cell>
        </row>
        <row r="1310">
          <cell r="A1310" t="str">
            <v>09.02.066</v>
          </cell>
          <cell r="B1310" t="str">
            <v>CONJ 3 CABOS P/ ENTRADA ENERGIA SECCAO 50MM2 C/ ELETRODUTOS</v>
          </cell>
          <cell r="C1310" t="str">
            <v>UN</v>
          </cell>
        </row>
        <row r="1311">
          <cell r="A1311" t="str">
            <v>09.02.067</v>
          </cell>
          <cell r="B1311" t="str">
            <v>CONJ 3 CABOS P/ ENTRADA ENERGIA SECCAO 70MM2 C/ ELETRODUTOS</v>
          </cell>
          <cell r="C1311" t="str">
            <v>UN</v>
          </cell>
        </row>
        <row r="1312">
          <cell r="A1312" t="str">
            <v>09.02.068</v>
          </cell>
          <cell r="B1312" t="str">
            <v>CONJ 3 CABOS P/ ENTRADA ENERGIA SECCAO 95MM2 C/ ELETRODUTOS</v>
          </cell>
          <cell r="C1312" t="str">
            <v>UN</v>
          </cell>
        </row>
        <row r="1313">
          <cell r="A1313" t="str">
            <v>09.02.069</v>
          </cell>
          <cell r="B1313" t="str">
            <v>CONJ 3 CABOS P/ ENTRADA ENERGIA SECCAO 120MM2 C/ ELETRODUTOS</v>
          </cell>
          <cell r="C1313" t="str">
            <v>UN</v>
          </cell>
        </row>
        <row r="1314">
          <cell r="A1314" t="str">
            <v>09.02.070</v>
          </cell>
          <cell r="B1314" t="str">
            <v>CONJ 3 CABOS P/ ENTRADA ENERGIA SECCAO 150MM2 C/ ELETRODUTOS</v>
          </cell>
          <cell r="C1314" t="str">
            <v>UN</v>
          </cell>
        </row>
        <row r="1315">
          <cell r="A1315" t="str">
            <v>09.02.071</v>
          </cell>
          <cell r="B1315" t="str">
            <v>CONJ 3 CABOS P/ ENTRADA ENERGIA SECCAO 185MM2 C/ ELETRODUTOS</v>
          </cell>
          <cell r="C1315" t="str">
            <v>UN</v>
          </cell>
        </row>
        <row r="1316">
          <cell r="A1316" t="str">
            <v>09.02.072</v>
          </cell>
          <cell r="B1316" t="str">
            <v>CONJ 4 CABOS P/ ENTRADA ENERGIA SECCAO 10MM2 C/ ELETRUDUTOS</v>
          </cell>
          <cell r="C1316" t="str">
            <v>UN</v>
          </cell>
        </row>
        <row r="1317">
          <cell r="A1317" t="str">
            <v>09.02.073</v>
          </cell>
          <cell r="B1317" t="str">
            <v>CONJ 4 CABOS P/ ENTRADA ENERGIA SECCAO 16MM2 C/ ELETRODUTOS</v>
          </cell>
          <cell r="C1317" t="str">
            <v>UN</v>
          </cell>
        </row>
        <row r="1318">
          <cell r="A1318" t="str">
            <v>09.02.074</v>
          </cell>
          <cell r="B1318" t="str">
            <v>CONJ 4 CABOS P/ ENTRADA ENERGIA SECCAO 25MM2 C/ ELETRODUTOS</v>
          </cell>
          <cell r="C1318" t="str">
            <v>UN</v>
          </cell>
        </row>
        <row r="1319">
          <cell r="A1319" t="str">
            <v>09.02.075</v>
          </cell>
          <cell r="B1319" t="str">
            <v>CONJ 4 CABOS P/ ENTRADA ENERGIA SECCAO 35MM2 C/ ELETRODUTOS</v>
          </cell>
          <cell r="C1319" t="str">
            <v>UN</v>
          </cell>
        </row>
        <row r="1320">
          <cell r="A1320" t="str">
            <v>09.02.076</v>
          </cell>
          <cell r="B1320" t="str">
            <v>CONJ 4 CABOS P/ ENTRADA ENERGIA SECCAO 50MM2 C/ ELETRODUTOS</v>
          </cell>
          <cell r="C1320" t="str">
            <v>UN</v>
          </cell>
        </row>
        <row r="1321">
          <cell r="A1321" t="str">
            <v>09.02.077</v>
          </cell>
          <cell r="B1321" t="str">
            <v>CONJ 4 CABOS P/ ENTRADA ENERGIA SECCAO 70MM2 C/ ELETRODUTOS</v>
          </cell>
          <cell r="C1321" t="str">
            <v>UN</v>
          </cell>
        </row>
        <row r="1322">
          <cell r="A1322" t="str">
            <v>09.02.078</v>
          </cell>
          <cell r="B1322" t="str">
            <v>CONJ 4 CABOS P/ ENTRADA ENERGIA SECCAO 95MM2 C/ ELETRODUTOS</v>
          </cell>
          <cell r="C1322" t="str">
            <v>UN</v>
          </cell>
        </row>
        <row r="1323">
          <cell r="A1323" t="str">
            <v>09.02.079</v>
          </cell>
          <cell r="B1323" t="str">
            <v>CONJ 4 CABOS P/ ENTRADA ENERGIA SECCAO 120MM2 C/ ELETRODUTOS</v>
          </cell>
          <cell r="C1323" t="str">
            <v>UN</v>
          </cell>
        </row>
        <row r="1324">
          <cell r="A1324" t="str">
            <v>09.02.080</v>
          </cell>
          <cell r="B1324" t="str">
            <v>CONJ 4 CABOS P/ ENTRADA ENERGIA SECCAO 150MM2 C/ ELETRODUTOS</v>
          </cell>
          <cell r="C1324" t="str">
            <v>UN</v>
          </cell>
        </row>
        <row r="1325">
          <cell r="A1325" t="str">
            <v>09.02.081</v>
          </cell>
          <cell r="B1325" t="str">
            <v>CONJ 4 CABOS P/ ENTRADA ENERGIA SECCAO 185MM2 C/ ELETRODUTOS</v>
          </cell>
          <cell r="C1325" t="str">
            <v>UN</v>
          </cell>
        </row>
        <row r="1326">
          <cell r="A1326" t="str">
            <v>09.02.083</v>
          </cell>
          <cell r="B1326" t="str">
            <v>CHAVE SECCIONADORA NH C/ CARGA 3X125A TAM 00 C/ FUSIVEIS</v>
          </cell>
          <cell r="C1326" t="str">
            <v>UN</v>
          </cell>
        </row>
        <row r="1327">
          <cell r="A1327" t="str">
            <v>09.02.084</v>
          </cell>
          <cell r="B1327" t="str">
            <v>CHAVE SECCIONADORA NH C/ CARGA 3X250A TAM 01 C/ FUSIVEIS</v>
          </cell>
          <cell r="C1327" t="str">
            <v>UN</v>
          </cell>
        </row>
        <row r="1328">
          <cell r="A1328" t="str">
            <v>09.02.085</v>
          </cell>
          <cell r="B1328" t="str">
            <v>CHAVE SECCIONADORA NH C/ CARGA 3X400A TAM 02 C/ FUSIVEIS</v>
          </cell>
          <cell r="C1328" t="str">
            <v>UN</v>
          </cell>
        </row>
        <row r="1329">
          <cell r="A1329" t="str">
            <v>09.02.086</v>
          </cell>
          <cell r="B1329" t="str">
            <v>DISJUNTOR BIPOLAR TERMOMAGNETICO 2X10A A 2X50A</v>
          </cell>
          <cell r="C1329" t="str">
            <v>UN</v>
          </cell>
        </row>
        <row r="1330">
          <cell r="A1330" t="str">
            <v>09.02.087</v>
          </cell>
          <cell r="B1330" t="str">
            <v>DISJUNTOR BIPOLAR TERMOMAGNETICO 2X60A A 2X100A</v>
          </cell>
          <cell r="C1330" t="str">
            <v>UN</v>
          </cell>
        </row>
        <row r="1331">
          <cell r="A1331" t="str">
            <v>09.02.088</v>
          </cell>
          <cell r="B1331" t="str">
            <v>DISJUNTOR TRIPOLAR TERMOMAGNETICO 3X10A A 3X50A</v>
          </cell>
          <cell r="C1331" t="str">
            <v>UN</v>
          </cell>
        </row>
        <row r="1332">
          <cell r="A1332" t="str">
            <v>09.02.089</v>
          </cell>
          <cell r="B1332" t="str">
            <v>DISJUNTOR TRIPOLAR TERMOMAGNETICO 3X60A A 3X100A</v>
          </cell>
          <cell r="C1332" t="str">
            <v>UN</v>
          </cell>
        </row>
        <row r="1333">
          <cell r="A1333" t="str">
            <v>09.02.091</v>
          </cell>
          <cell r="B1333" t="str">
            <v>DISJUNTOR TRIPOLAR TERMOMAGNETICO 3X125A A 3X225A</v>
          </cell>
          <cell r="C1333" t="str">
            <v>UN</v>
          </cell>
        </row>
        <row r="1334">
          <cell r="A1334" t="str">
            <v>09.02.096</v>
          </cell>
          <cell r="B1334" t="str">
            <v>CHAVE SECCIONADORA NH COM CARGA 3X125A SECA</v>
          </cell>
          <cell r="C1334" t="str">
            <v>UN</v>
          </cell>
        </row>
        <row r="1335">
          <cell r="A1335" t="str">
            <v>09.02.097</v>
          </cell>
          <cell r="B1335" t="str">
            <v>CHAVE SECCIONADORA NH COM CARGA 3X250A SECA</v>
          </cell>
          <cell r="C1335" t="str">
            <v>UN</v>
          </cell>
        </row>
        <row r="1336">
          <cell r="A1336" t="str">
            <v>09.02.098</v>
          </cell>
          <cell r="B1336" t="str">
            <v>CHAVE SECCIONADORA NH COM CARGA 3X400A SECA</v>
          </cell>
          <cell r="C1336" t="str">
            <v>UN</v>
          </cell>
        </row>
        <row r="1337">
          <cell r="A1337" t="str">
            <v>09.02.099</v>
          </cell>
          <cell r="B1337" t="str">
            <v>SERVICOS DE ENTRADA DE BAIXA TENSAO</v>
          </cell>
          <cell r="C1337" t="str">
            <v>MV</v>
          </cell>
        </row>
        <row r="1338">
          <cell r="A1338" t="str">
            <v>09.02.101</v>
          </cell>
          <cell r="B1338" t="str">
            <v>CONJ. ENTRADA P/INTRAGOV (FIBRA ÓTICA) EM ENTRADA DE ENERGIA</v>
          </cell>
          <cell r="C1338" t="str">
            <v>UN</v>
          </cell>
        </row>
        <row r="1339">
          <cell r="A1339" t="str">
            <v>09.02.102</v>
          </cell>
          <cell r="B1339" t="str">
            <v>CONJUNTO PARA ENTRADA DE TELEFONE  NA ENTRADA DE ENERGIA</v>
          </cell>
          <cell r="C1339" t="str">
            <v>UN</v>
          </cell>
        </row>
        <row r="1340">
          <cell r="A1340" t="str">
            <v>09.02.103</v>
          </cell>
          <cell r="B1340" t="str">
            <v>CONJUNTO PARA ENTRADA DE TEVE A CABO  NA ENTRADA DE ENERGIA</v>
          </cell>
          <cell r="C1340" t="str">
            <v>UN</v>
          </cell>
        </row>
        <row r="1341">
          <cell r="A1341" t="str">
            <v>09.02.105</v>
          </cell>
          <cell r="B1341" t="str">
            <v>DISJUNTOR BIPOLAR TERMOMAGNETICO 2X225A</v>
          </cell>
          <cell r="C1341" t="str">
            <v>UN</v>
          </cell>
        </row>
        <row r="1342">
          <cell r="A1342" t="str">
            <v>09.02.108</v>
          </cell>
          <cell r="B1342" t="str">
            <v>DISJUNTOR BIPOLAR TERMOMAGNETICO 2X350A</v>
          </cell>
          <cell r="C1342" t="str">
            <v>UN</v>
          </cell>
        </row>
        <row r="1343">
          <cell r="A1343" t="str">
            <v>09.02.110</v>
          </cell>
          <cell r="B1343" t="str">
            <v>DISJUNTOR TRIPOLAR TERMOMAGNETICO 3X400A</v>
          </cell>
          <cell r="C1343" t="str">
            <v>UN</v>
          </cell>
        </row>
        <row r="1344">
          <cell r="A1344" t="str">
            <v>09.03.004</v>
          </cell>
          <cell r="B1344" t="str">
            <v>CABO DE 16 MM2 - 750 V DE ISOLACAO</v>
          </cell>
          <cell r="C1344" t="str">
            <v>M</v>
          </cell>
        </row>
        <row r="1345">
          <cell r="A1345" t="str">
            <v>09.03.005</v>
          </cell>
          <cell r="B1345" t="str">
            <v>CABO DE 25 MM2 - 750 V DE ISOLACAO</v>
          </cell>
          <cell r="C1345" t="str">
            <v>M</v>
          </cell>
        </row>
        <row r="1346">
          <cell r="A1346" t="str">
            <v>09.03.006</v>
          </cell>
          <cell r="B1346" t="str">
            <v>CABO DE 35 MM2 - 750 V DE ISOLACAO</v>
          </cell>
          <cell r="C1346" t="str">
            <v>M</v>
          </cell>
        </row>
        <row r="1347">
          <cell r="A1347" t="str">
            <v>09.03.007</v>
          </cell>
          <cell r="B1347" t="str">
            <v>CABO DE 50 MM2 - 750 V DE ISOLACAO</v>
          </cell>
          <cell r="C1347" t="str">
            <v>M</v>
          </cell>
        </row>
        <row r="1348">
          <cell r="A1348" t="str">
            <v>09.03.008</v>
          </cell>
          <cell r="B1348" t="str">
            <v>CABO DE 70 MM2 - 750 V DE ISOLACAO</v>
          </cell>
          <cell r="C1348" t="str">
            <v>M</v>
          </cell>
        </row>
        <row r="1349">
          <cell r="A1349" t="str">
            <v>09.03.009</v>
          </cell>
          <cell r="B1349" t="str">
            <v>CABO DE 95 MM2 - 750 V DE ISOLACAO</v>
          </cell>
          <cell r="C1349" t="str">
            <v>M</v>
          </cell>
        </row>
        <row r="1350">
          <cell r="A1350" t="str">
            <v>09.03.010</v>
          </cell>
          <cell r="B1350" t="str">
            <v>CABO DE 120 MM2 - 750 V DE ISOLACAO</v>
          </cell>
          <cell r="C1350" t="str">
            <v>M</v>
          </cell>
        </row>
        <row r="1351">
          <cell r="A1351" t="str">
            <v>09.03.011</v>
          </cell>
          <cell r="B1351" t="str">
            <v>CABO DE 150 MM2 - 750 V DE ISOLACAO</v>
          </cell>
          <cell r="C1351" t="str">
            <v>M</v>
          </cell>
        </row>
        <row r="1352">
          <cell r="A1352" t="str">
            <v>09.03.012</v>
          </cell>
          <cell r="B1352" t="str">
            <v>CABO DE 185 MM2 - 750 V DE ISOLACAO</v>
          </cell>
          <cell r="C1352" t="str">
            <v>M</v>
          </cell>
        </row>
        <row r="1353">
          <cell r="A1353" t="str">
            <v>09.03.013</v>
          </cell>
          <cell r="B1353" t="str">
            <v>CABO DE 240 MM2 - 750 V DE ISOLACAO</v>
          </cell>
          <cell r="C1353" t="str">
            <v>M</v>
          </cell>
        </row>
        <row r="1354">
          <cell r="A1354" t="str">
            <v>09.03.014</v>
          </cell>
          <cell r="B1354" t="str">
            <v>CABO DE 300 MM2 - 750 V DE ISOLACAO</v>
          </cell>
          <cell r="C1354" t="str">
            <v>M</v>
          </cell>
        </row>
        <row r="1355">
          <cell r="A1355" t="str">
            <v>09.03.015</v>
          </cell>
          <cell r="B1355" t="str">
            <v>CABO DE 10 MM2 - 750V DE ISOLAÇÃO</v>
          </cell>
          <cell r="C1355" t="str">
            <v>M</v>
          </cell>
        </row>
        <row r="1356">
          <cell r="A1356" t="str">
            <v>09.03.017</v>
          </cell>
          <cell r="B1356" t="str">
            <v>CABO DE 4 MM2 - 1000V DE ISOLAÇÃO</v>
          </cell>
          <cell r="C1356" t="str">
            <v>M</v>
          </cell>
        </row>
        <row r="1357">
          <cell r="A1357" t="str">
            <v>09.03.018</v>
          </cell>
          <cell r="B1357" t="str">
            <v>CABO DE 6 MM2 - 1000V DE ISOLAÇÃO</v>
          </cell>
          <cell r="C1357" t="str">
            <v>M</v>
          </cell>
        </row>
        <row r="1358">
          <cell r="A1358" t="str">
            <v>09.03.019</v>
          </cell>
          <cell r="B1358" t="str">
            <v>CABO DE 10 MM2 - 1000V DE ISOLAÇÃO</v>
          </cell>
          <cell r="C1358" t="str">
            <v>M</v>
          </cell>
        </row>
        <row r="1359">
          <cell r="A1359" t="str">
            <v>09.03.020</v>
          </cell>
          <cell r="B1359" t="str">
            <v>CABO DE 16 MM2 - 1000V DE ISOLAÇÃO</v>
          </cell>
          <cell r="C1359" t="str">
            <v>M</v>
          </cell>
        </row>
        <row r="1360">
          <cell r="A1360" t="str">
            <v>09.03.021</v>
          </cell>
          <cell r="B1360" t="str">
            <v>CABO DE 25 MM2 - 1000V DE ISOLAÇÃO</v>
          </cell>
          <cell r="C1360" t="str">
            <v>M</v>
          </cell>
        </row>
        <row r="1361">
          <cell r="A1361" t="str">
            <v>09.03.022</v>
          </cell>
          <cell r="B1361" t="str">
            <v>CABO DE 35 MM2 - 1000V DE ISOLAÇÃO</v>
          </cell>
          <cell r="C1361" t="str">
            <v>M</v>
          </cell>
        </row>
        <row r="1362">
          <cell r="A1362" t="str">
            <v>09.03.023</v>
          </cell>
          <cell r="B1362" t="str">
            <v>CABO DE 50 MM2 - 1000V DE ISOLAÇÃO</v>
          </cell>
          <cell r="C1362" t="str">
            <v>M</v>
          </cell>
        </row>
        <row r="1363">
          <cell r="A1363" t="str">
            <v>09.03.024</v>
          </cell>
          <cell r="B1363" t="str">
            <v>CABO DE 70 MM2 - 1000V DE ISOLAÇÃO</v>
          </cell>
          <cell r="C1363" t="str">
            <v>M</v>
          </cell>
        </row>
        <row r="1364">
          <cell r="A1364" t="str">
            <v>09.03.025</v>
          </cell>
          <cell r="B1364" t="str">
            <v>CABO DE 95 MM2 - 1000V DE ISOLAÇÃO</v>
          </cell>
          <cell r="C1364" t="str">
            <v>M</v>
          </cell>
        </row>
        <row r="1365">
          <cell r="A1365" t="str">
            <v>09.03.026</v>
          </cell>
          <cell r="B1365" t="str">
            <v>CABO DE 120 MM2 - 1000V DE ISOLAÇÃO</v>
          </cell>
          <cell r="C1365" t="str">
            <v>M</v>
          </cell>
        </row>
        <row r="1366">
          <cell r="A1366" t="str">
            <v>09.03.027</v>
          </cell>
          <cell r="B1366" t="str">
            <v>CABO DE 150 MM2 - 1000V DE ISOLAÇÃO</v>
          </cell>
          <cell r="C1366" t="str">
            <v>M</v>
          </cell>
        </row>
        <row r="1367">
          <cell r="A1367" t="str">
            <v>09.03.028</v>
          </cell>
          <cell r="B1367" t="str">
            <v>CABO DE 185 MM2 - 1000V DE ISOLAÇÃO</v>
          </cell>
          <cell r="C1367" t="str">
            <v>M</v>
          </cell>
        </row>
        <row r="1368">
          <cell r="A1368" t="str">
            <v>09.03.029</v>
          </cell>
          <cell r="B1368" t="str">
            <v>CABO DE 240 MM2 - 1000V DE ISOLAÇÃO</v>
          </cell>
          <cell r="C1368" t="str">
            <v>M</v>
          </cell>
        </row>
        <row r="1369">
          <cell r="A1369" t="str">
            <v>09.03.030</v>
          </cell>
          <cell r="B1369" t="str">
            <v>CABO DE 300 MM2 - 1000V DE ISOLAÇÃO</v>
          </cell>
          <cell r="C1369" t="str">
            <v>M</v>
          </cell>
        </row>
        <row r="1370">
          <cell r="A1370" t="str">
            <v>09.03.046</v>
          </cell>
          <cell r="B1370" t="str">
            <v>ELETRODUTO DE PVC RIGIDO ROSCAVEL DE 25MM - INCL CONEXOES</v>
          </cell>
          <cell r="C1370" t="str">
            <v>M</v>
          </cell>
        </row>
        <row r="1371">
          <cell r="A1371" t="str">
            <v>09.03.047</v>
          </cell>
          <cell r="B1371" t="str">
            <v>ELETRODUTO DE PVC RIGIDO ROSCAVEL DE 32MM - INCL CONEXOES</v>
          </cell>
          <cell r="C1371" t="str">
            <v>M</v>
          </cell>
        </row>
        <row r="1372">
          <cell r="A1372" t="str">
            <v>09.03.048</v>
          </cell>
          <cell r="B1372" t="str">
            <v>ELETRODUTO DE PVC RIGIDO ROSCAVEL DE 40MM - INCL CONEXOES</v>
          </cell>
          <cell r="C1372" t="str">
            <v>M</v>
          </cell>
        </row>
        <row r="1373">
          <cell r="A1373" t="str">
            <v>09.03.049</v>
          </cell>
          <cell r="B1373" t="str">
            <v>ELETRODUTO DE PVC RIGIDO ROSCAVEL DE 50MM - INCL CONEXOES</v>
          </cell>
          <cell r="C1373" t="str">
            <v>M</v>
          </cell>
        </row>
        <row r="1374">
          <cell r="A1374" t="str">
            <v>09.03.050</v>
          </cell>
          <cell r="B1374" t="str">
            <v>ELETRODUTO DE PVC RIGIDO ROSCAVEL DE 60MM - INCL CONEXOES</v>
          </cell>
          <cell r="C1374" t="str">
            <v>M</v>
          </cell>
        </row>
        <row r="1375">
          <cell r="A1375" t="str">
            <v>09.03.051</v>
          </cell>
          <cell r="B1375" t="str">
            <v>ELETRODUTO DE PVC RIGIDO ROSCAVEL DE 75MM - INCL CONEXOES</v>
          </cell>
          <cell r="C1375" t="str">
            <v>M</v>
          </cell>
        </row>
        <row r="1376">
          <cell r="A1376" t="str">
            <v>09.03.052</v>
          </cell>
          <cell r="B1376" t="str">
            <v>ELETRODUTO DE PVC RIGIDO ROSCAVEL DE 85MM - INCL CONEXOES</v>
          </cell>
          <cell r="C1376" t="str">
            <v>M</v>
          </cell>
        </row>
        <row r="1377">
          <cell r="A1377" t="str">
            <v>09.03.053</v>
          </cell>
          <cell r="B1377" t="str">
            <v>ELETRODUTO DE PVC RIGIDO ROSCAVEL DE 110MM -INCL CONEXOES</v>
          </cell>
          <cell r="C1377" t="str">
            <v>M</v>
          </cell>
        </row>
        <row r="1378">
          <cell r="A1378" t="str">
            <v>09.03.058</v>
          </cell>
          <cell r="B1378" t="str">
            <v>ELETRODUTO EM POLIETILENO DE 25MM-INCLUSIVE CONEXOES</v>
          </cell>
          <cell r="C1378" t="str">
            <v>M</v>
          </cell>
        </row>
        <row r="1379">
          <cell r="A1379" t="str">
            <v>09.03.059</v>
          </cell>
          <cell r="B1379" t="str">
            <v>ELETRODUTO EM POLIETILENO DE 32MM-INCLUSIVE CONEXOES</v>
          </cell>
          <cell r="C1379" t="str">
            <v>M</v>
          </cell>
        </row>
        <row r="1380">
          <cell r="A1380" t="str">
            <v>09.03.090</v>
          </cell>
          <cell r="B1380" t="str">
            <v>ENVELOPE DE CONCRETO PARA DUTOS</v>
          </cell>
          <cell r="C1380" t="str">
            <v>M</v>
          </cell>
        </row>
        <row r="1381">
          <cell r="A1381" t="str">
            <v>09.03.099</v>
          </cell>
          <cell r="B1381" t="str">
            <v>SERVICOS DE INTERLIGACAO AO QUADRO GERAL</v>
          </cell>
          <cell r="C1381" t="str">
            <v>MV</v>
          </cell>
        </row>
        <row r="1382">
          <cell r="A1382" t="str">
            <v>09.04.006</v>
          </cell>
          <cell r="B1382" t="str">
            <v>CAIXA EM CHAPA DE AÇO 16 COM PORTA E FECHO</v>
          </cell>
          <cell r="C1382" t="str">
            <v>M2</v>
          </cell>
        </row>
        <row r="1383">
          <cell r="A1383" t="str">
            <v>09.04.007</v>
          </cell>
          <cell r="B1383" t="str">
            <v>QUADRO GERAL : CHAVE SECCIONADORA NH C/ FUSIVEL 3X125A</v>
          </cell>
          <cell r="C1383" t="str">
            <v>UN</v>
          </cell>
        </row>
        <row r="1384">
          <cell r="A1384" t="str">
            <v>09.04.008</v>
          </cell>
          <cell r="B1384" t="str">
            <v>QUADRO GERAL : CHAVE SECCIONADORA NH C/ FUSIVEL 3X250A</v>
          </cell>
          <cell r="C1384" t="str">
            <v>UN</v>
          </cell>
        </row>
        <row r="1385">
          <cell r="A1385" t="str">
            <v>09.04.009</v>
          </cell>
          <cell r="B1385" t="str">
            <v>QUADRO GERAL : CHAVE SECCIONADORA NH C/ FUSIVEL 3X400A</v>
          </cell>
          <cell r="C1385" t="str">
            <v>UN</v>
          </cell>
        </row>
        <row r="1386">
          <cell r="A1386" t="str">
            <v>09.04.016</v>
          </cell>
          <cell r="B1386" t="str">
            <v>CHAVE SECCIONADORA NH C/FUSIVEL 3X630A</v>
          </cell>
          <cell r="C1386" t="str">
            <v>UN</v>
          </cell>
        </row>
        <row r="1387">
          <cell r="A1387" t="str">
            <v>09.04.019</v>
          </cell>
          <cell r="B1387" t="str">
            <v>QUADRO GERAL - DISJUNTOR TERMOMAGNETICO 3X10A A 3X50A</v>
          </cell>
          <cell r="C1387" t="str">
            <v>UN</v>
          </cell>
        </row>
        <row r="1388">
          <cell r="A1388" t="str">
            <v>09.04.020</v>
          </cell>
          <cell r="B1388" t="str">
            <v>QUADRO GERAL - DISJUNTOR TERMOMAGNETICO 3X60A A 3X100A</v>
          </cell>
          <cell r="C1388" t="str">
            <v>UN</v>
          </cell>
        </row>
        <row r="1389">
          <cell r="A1389" t="str">
            <v>09.04.021</v>
          </cell>
          <cell r="B1389" t="str">
            <v>QUADRO GERAL - DISJUNTOR TERMO MAGNETICO 3X200A</v>
          </cell>
          <cell r="C1389" t="str">
            <v>UN</v>
          </cell>
        </row>
        <row r="1390">
          <cell r="A1390" t="str">
            <v>09.04.022</v>
          </cell>
          <cell r="B1390" t="str">
            <v>QUADRO GERAL - DISJUNTOR TERMO MAGNETICO 3X400A</v>
          </cell>
          <cell r="C1390" t="str">
            <v>UN</v>
          </cell>
        </row>
        <row r="1391">
          <cell r="A1391" t="str">
            <v>09.04.023</v>
          </cell>
          <cell r="B1391" t="str">
            <v>QUADRO GERAL - DISJUNTOR TERMO MAGNETICO 3X600A</v>
          </cell>
          <cell r="C1391" t="str">
            <v>UN</v>
          </cell>
        </row>
        <row r="1392">
          <cell r="A1392" t="str">
            <v>09.04.024</v>
          </cell>
          <cell r="B1392" t="str">
            <v>QUADRO GERAL - DISJUNTOR TERMO MAGNETICO 3X800A</v>
          </cell>
          <cell r="C1392" t="str">
            <v>UN</v>
          </cell>
        </row>
        <row r="1393">
          <cell r="A1393" t="str">
            <v>09.04.025</v>
          </cell>
          <cell r="B1393" t="str">
            <v>QUADRO GERAL - DISJUNTOR TERMO MAGNETICO 3X125A A 3X225A</v>
          </cell>
          <cell r="C1393" t="str">
            <v>UN</v>
          </cell>
        </row>
        <row r="1394">
          <cell r="A1394" t="str">
            <v>09.04.028</v>
          </cell>
          <cell r="B1394" t="str">
            <v>QUADRO GERAL-DISJUNTOR TERMOMAGNETICO 3X300A</v>
          </cell>
          <cell r="C1394" t="str">
            <v>UN</v>
          </cell>
        </row>
        <row r="1395">
          <cell r="A1395" t="str">
            <v>09.04.036</v>
          </cell>
          <cell r="B1395" t="str">
            <v>INTERRUPTOR AUTOM. DIFERENCIAL (DISPOSITIVO DR) 40A/30MA</v>
          </cell>
          <cell r="C1395" t="str">
            <v>UN</v>
          </cell>
        </row>
        <row r="1396">
          <cell r="A1396" t="str">
            <v>09.04.037</v>
          </cell>
          <cell r="B1396" t="str">
            <v>INTERRUPTOR AUTOM. DIFERENCIAL (DISPOSITIVO DR) 63A/30MA</v>
          </cell>
          <cell r="C1396" t="str">
            <v>UN</v>
          </cell>
        </row>
        <row r="1397">
          <cell r="A1397" t="str">
            <v>09.04.038</v>
          </cell>
          <cell r="B1397" t="str">
            <v>INTERRUPTOR AUTOM. DIFERENCIAL (DISPOSITIVO DR) 40A/300 mA</v>
          </cell>
          <cell r="C1397" t="str">
            <v>UN</v>
          </cell>
        </row>
        <row r="1398">
          <cell r="A1398" t="str">
            <v>09.04.039</v>
          </cell>
          <cell r="B1398" t="str">
            <v>INTERRUPTOR AUTOM. DIFERENCIAL (DISPOSITIVO DR) 63A/300 mA</v>
          </cell>
          <cell r="C1398" t="str">
            <v>UN</v>
          </cell>
        </row>
        <row r="1399">
          <cell r="A1399" t="str">
            <v>09.04.040</v>
          </cell>
          <cell r="B1399" t="str">
            <v>QUADRO GERAL-BARRAMENTO DE 30 A</v>
          </cell>
          <cell r="C1399" t="str">
            <v>M</v>
          </cell>
        </row>
        <row r="1400">
          <cell r="A1400" t="str">
            <v>09.04.041</v>
          </cell>
          <cell r="B1400" t="str">
            <v>QUADRO GERAL-BARRAMENTO DE 60 A</v>
          </cell>
          <cell r="C1400" t="str">
            <v>M</v>
          </cell>
        </row>
        <row r="1401">
          <cell r="A1401" t="str">
            <v>09.04.042</v>
          </cell>
          <cell r="B1401" t="str">
            <v>QUADRO GERAL-BARRAMENTO DE 100 A</v>
          </cell>
          <cell r="C1401" t="str">
            <v>M</v>
          </cell>
        </row>
        <row r="1402">
          <cell r="A1402" t="str">
            <v>09.04.043</v>
          </cell>
          <cell r="B1402" t="str">
            <v>QUADRO GERAL-BARRAMENTO DE 150 A</v>
          </cell>
          <cell r="C1402" t="str">
            <v>M</v>
          </cell>
        </row>
        <row r="1403">
          <cell r="A1403" t="str">
            <v>09.04.044</v>
          </cell>
          <cell r="B1403" t="str">
            <v>QUADRO GERAL-BARRAMENTO DE 200 A</v>
          </cell>
          <cell r="C1403" t="str">
            <v>M</v>
          </cell>
        </row>
        <row r="1404">
          <cell r="A1404" t="str">
            <v>09.04.045</v>
          </cell>
          <cell r="B1404" t="str">
            <v>QUADRO GERAL-BARRAMENTO DE 400 A</v>
          </cell>
          <cell r="C1404" t="str">
            <v>M</v>
          </cell>
        </row>
        <row r="1405">
          <cell r="A1405" t="str">
            <v>09.04.046</v>
          </cell>
          <cell r="B1405" t="str">
            <v>QUADRO GERAL-BARRAMENTO DE 800 A</v>
          </cell>
          <cell r="C1405" t="str">
            <v>M</v>
          </cell>
        </row>
        <row r="1406">
          <cell r="A1406" t="str">
            <v>09.04.047</v>
          </cell>
          <cell r="B1406" t="str">
            <v>QUADRO GERAL-BARRAMENTO DE 1000 A</v>
          </cell>
          <cell r="C1406" t="str">
            <v>M</v>
          </cell>
        </row>
        <row r="1407">
          <cell r="A1407" t="str">
            <v>09.04.049</v>
          </cell>
          <cell r="B1407" t="str">
            <v>QUADRO GERAL - BARRAMENTO DE 600A</v>
          </cell>
          <cell r="C1407" t="str">
            <v>M</v>
          </cell>
        </row>
        <row r="1408">
          <cell r="A1408" t="str">
            <v>09.04.050</v>
          </cell>
          <cell r="B1408" t="str">
            <v>PLACA DE ACRILICO TRANSPARENTE ESP=5MM PROTECAO A CONTATO ACIDENTAL</v>
          </cell>
          <cell r="C1408" t="str">
            <v>M2</v>
          </cell>
        </row>
        <row r="1409">
          <cell r="A1409" t="str">
            <v>09.04.072</v>
          </cell>
          <cell r="B1409" t="str">
            <v>QUADRO GERAL - ELETRODUTO DE PVC RIGIDO ROSCAVEL DE 32 MM INCL CONEX</v>
          </cell>
          <cell r="C1409" t="str">
            <v>M</v>
          </cell>
        </row>
        <row r="1410">
          <cell r="A1410" t="str">
            <v>09.04.075</v>
          </cell>
          <cell r="B1410" t="str">
            <v>QUADRO GERAL - CABO DE COBRE NU DE 6 MM2</v>
          </cell>
          <cell r="C1410" t="str">
            <v>M</v>
          </cell>
        </row>
        <row r="1411">
          <cell r="A1411" t="str">
            <v>09.04.076</v>
          </cell>
          <cell r="B1411" t="str">
            <v>QUADRO GERAL - CABO DE COBRE NU DE 10 MM2</v>
          </cell>
          <cell r="C1411" t="str">
            <v>M</v>
          </cell>
        </row>
        <row r="1412">
          <cell r="A1412" t="str">
            <v>09.04.077</v>
          </cell>
          <cell r="B1412" t="str">
            <v>QUADRO GERAL - CABO DE COBRE NU DE 16 MM2</v>
          </cell>
          <cell r="C1412" t="str">
            <v>M</v>
          </cell>
        </row>
        <row r="1413">
          <cell r="A1413" t="str">
            <v>09.04.078</v>
          </cell>
          <cell r="B1413" t="str">
            <v>QUADRO GERAL - CABO DE COBRE NU DE 25 MM2</v>
          </cell>
          <cell r="C1413" t="str">
            <v>M</v>
          </cell>
        </row>
        <row r="1414">
          <cell r="A1414" t="str">
            <v>09.04.079</v>
          </cell>
          <cell r="B1414" t="str">
            <v>QUADRO GERAL - CABO DE COBRE NU DE 35 MM2</v>
          </cell>
          <cell r="C1414" t="str">
            <v>M</v>
          </cell>
        </row>
        <row r="1415">
          <cell r="A1415" t="str">
            <v>09.04.080</v>
          </cell>
          <cell r="B1415" t="str">
            <v>QUADRO GERAL - CABO DE COBRE NU DE 50 MM2</v>
          </cell>
          <cell r="C1415" t="str">
            <v>M</v>
          </cell>
        </row>
        <row r="1416">
          <cell r="A1416" t="str">
            <v>09.04.081</v>
          </cell>
          <cell r="B1416" t="str">
            <v>QUADRO GERAL - CABO DE COBRE NU DE 70 MM2</v>
          </cell>
          <cell r="C1416" t="str">
            <v>M</v>
          </cell>
        </row>
        <row r="1417">
          <cell r="A1417" t="str">
            <v>09.04.082</v>
          </cell>
          <cell r="B1417" t="str">
            <v>QUADRO GERAL - CABO DE COBRE NU DE 95 MM2</v>
          </cell>
          <cell r="C1417" t="str">
            <v>M</v>
          </cell>
        </row>
        <row r="1418">
          <cell r="A1418" t="str">
            <v>09.04.083</v>
          </cell>
          <cell r="B1418" t="str">
            <v>QUADRO GERAL - CABO DE COBRE NU DE 120 MM2</v>
          </cell>
          <cell r="C1418" t="str">
            <v>M</v>
          </cell>
        </row>
        <row r="1419">
          <cell r="A1419" t="str">
            <v>09.04.085</v>
          </cell>
          <cell r="B1419" t="str">
            <v>TERRA COMPLETO 1 HASTE Ø 19MM COM CAIXA DE INSPEÇÃO</v>
          </cell>
          <cell r="C1419" t="str">
            <v>UN</v>
          </cell>
        </row>
        <row r="1420">
          <cell r="A1420" t="str">
            <v>09.04.089</v>
          </cell>
          <cell r="B1420" t="str">
            <v>DISJUNTOR UNIPOLAR TERMOMAGNETICO 1X35A A 1X50A</v>
          </cell>
          <cell r="C1420" t="str">
            <v>UN</v>
          </cell>
        </row>
        <row r="1421">
          <cell r="A1421" t="str">
            <v>09.04.090</v>
          </cell>
          <cell r="B1421" t="str">
            <v>DISJUNTOR UNIPOLAR TERMOMAGNETICO 1X10A 1X30A</v>
          </cell>
          <cell r="C1421" t="str">
            <v>UN</v>
          </cell>
        </row>
        <row r="1422">
          <cell r="A1422" t="str">
            <v>09.04.091</v>
          </cell>
          <cell r="B1422" t="str">
            <v>DISJUNTOR BIPOLAR TERMOMAGNETICO 2X10A A 2X50A</v>
          </cell>
          <cell r="C1422" t="str">
            <v>UN</v>
          </cell>
        </row>
        <row r="1423">
          <cell r="A1423" t="str">
            <v>09.04.092</v>
          </cell>
          <cell r="B1423" t="str">
            <v>DISJUNTOR BIPOLAR TERMOMAGNETICO 2X60A A 2X100A</v>
          </cell>
          <cell r="C1423" t="str">
            <v>UN</v>
          </cell>
        </row>
        <row r="1424">
          <cell r="A1424" t="str">
            <v>09.04.094</v>
          </cell>
          <cell r="B1424" t="str">
            <v>DISJUNTOR BIPOLAR TERMOMAG. 2X125A A 2X225A</v>
          </cell>
          <cell r="C1424" t="str">
            <v>UN</v>
          </cell>
        </row>
        <row r="1425">
          <cell r="A1425" t="str">
            <v>09.04.095</v>
          </cell>
          <cell r="B1425" t="str">
            <v>DISJUNTOR UNIPOLAR TERMOMAGNETICO 1X50A A 1X70A</v>
          </cell>
          <cell r="C1425" t="str">
            <v>UN</v>
          </cell>
        </row>
        <row r="1426">
          <cell r="A1426" t="str">
            <v>09.04.096</v>
          </cell>
          <cell r="B1426" t="str">
            <v>DISJUNTOR UNIPOLAR TERMOMAGNETICO 1X90A A 1X100A</v>
          </cell>
          <cell r="C1426" t="str">
            <v>UN</v>
          </cell>
        </row>
        <row r="1427">
          <cell r="A1427" t="str">
            <v>09.04.099</v>
          </cell>
          <cell r="B1427" t="str">
            <v>SERVICOS DE QUADRO GERAL</v>
          </cell>
          <cell r="C1427" t="str">
            <v>MV</v>
          </cell>
        </row>
        <row r="1428">
          <cell r="A1428" t="str">
            <v>09.05.002</v>
          </cell>
          <cell r="B1428" t="str">
            <v>ELETROD ACO GALV QUENTE (NBR 5624) 20 MM (3/4") - INCL CONEXOES</v>
          </cell>
          <cell r="C1428" t="str">
            <v>M</v>
          </cell>
        </row>
        <row r="1429">
          <cell r="A1429" t="str">
            <v>09.05.003</v>
          </cell>
          <cell r="B1429" t="str">
            <v>ELETROD ACO GALV QUENTE (NBR 5624) 25 MM (1") - INCL CONEXOES</v>
          </cell>
          <cell r="C1429" t="str">
            <v>M</v>
          </cell>
        </row>
        <row r="1430">
          <cell r="A1430" t="str">
            <v>09.05.004</v>
          </cell>
          <cell r="B1430" t="str">
            <v>ELETROD ACO GALV QUENTE (NBR 5624) 32 MM (1 1/4") - INCL CONEXOES</v>
          </cell>
          <cell r="C1430" t="str">
            <v>M</v>
          </cell>
        </row>
        <row r="1431">
          <cell r="A1431" t="str">
            <v>09.05.005</v>
          </cell>
          <cell r="B1431" t="str">
            <v>ELETROD ACO GALV QUENTE (NBR 5624) 40 MM (1 1/2") - INCL CONEXOES</v>
          </cell>
          <cell r="C1431" t="str">
            <v>M</v>
          </cell>
        </row>
        <row r="1432">
          <cell r="A1432" t="str">
            <v>09.05.006</v>
          </cell>
          <cell r="B1432" t="str">
            <v>ELETROD ACO GALV QUENTE (NBR 5624) 50 MM (2") - INCL CONEXOES</v>
          </cell>
          <cell r="C1432" t="str">
            <v>M</v>
          </cell>
        </row>
        <row r="1433">
          <cell r="A1433" t="str">
            <v>09.05.007</v>
          </cell>
          <cell r="B1433" t="str">
            <v>ELETROD ACO GALV. QUENTE (NBR5624) 65MM(2X1/2") INCL CONEXOES</v>
          </cell>
          <cell r="C1433" t="str">
            <v>M</v>
          </cell>
        </row>
        <row r="1434">
          <cell r="A1434" t="str">
            <v>09.05.008</v>
          </cell>
          <cell r="B1434" t="str">
            <v>ELETROD ACO GALV QUENTE (NBR5624) 80MM(3") INCL CONEXOES</v>
          </cell>
          <cell r="C1434" t="str">
            <v>M</v>
          </cell>
        </row>
        <row r="1435">
          <cell r="A1435" t="str">
            <v>09.05.013</v>
          </cell>
          <cell r="B1435" t="str">
            <v>ELETRODUTO DE PVC RIGIDO ROSCAVEL DE 25MM - INCL CONEXOES</v>
          </cell>
          <cell r="C1435" t="str">
            <v>M</v>
          </cell>
        </row>
        <row r="1436">
          <cell r="A1436" t="str">
            <v>09.05.014</v>
          </cell>
          <cell r="B1436" t="str">
            <v>ELETRODUTO DE PVC RIGIDO ROSCAVEL DE 32MM - INCL CONEXOES</v>
          </cell>
          <cell r="C1436" t="str">
            <v>M</v>
          </cell>
        </row>
        <row r="1437">
          <cell r="A1437" t="str">
            <v>09.05.015</v>
          </cell>
          <cell r="B1437" t="str">
            <v>ELETRODUTO DE PVC RIGIDO ROSCAVEL DE 40MM - INCL CONEXOES</v>
          </cell>
          <cell r="C1437" t="str">
            <v>M</v>
          </cell>
        </row>
        <row r="1438">
          <cell r="A1438" t="str">
            <v>09.05.016</v>
          </cell>
          <cell r="B1438" t="str">
            <v>ELETRODUTO DE PVC RIGIDO ROSCAVEL DE 50MM - INCL CONEXOES</v>
          </cell>
          <cell r="C1438" t="str">
            <v>M</v>
          </cell>
        </row>
        <row r="1439">
          <cell r="A1439" t="str">
            <v>09.05.017</v>
          </cell>
          <cell r="B1439" t="str">
            <v>ELETRODUTO DE PVC RIGIDO ROSCAVEL DE 60MM - INCL CONEXOES</v>
          </cell>
          <cell r="C1439" t="str">
            <v>M</v>
          </cell>
        </row>
        <row r="1440">
          <cell r="A1440" t="str">
            <v>09.05.018</v>
          </cell>
          <cell r="B1440" t="str">
            <v>ELETRODUTO DE PVC RIGIDO ROSCAVEL DE 75MM - INCL CONEXOES</v>
          </cell>
          <cell r="C1440" t="str">
            <v>M</v>
          </cell>
        </row>
        <row r="1441">
          <cell r="A1441" t="str">
            <v>09.05.019</v>
          </cell>
          <cell r="B1441" t="str">
            <v>ELETRODUTO DE PVC RIGIDO ROSCAVEL DE 85MM - INCL CONEXOES</v>
          </cell>
          <cell r="C1441" t="str">
            <v>M</v>
          </cell>
        </row>
        <row r="1442">
          <cell r="A1442" t="str">
            <v>09.05.020</v>
          </cell>
          <cell r="B1442" t="str">
            <v>ELETRODUTO DE PVC RIGIDO ROSCAVEL DE 110MM -INCL CONEXOES</v>
          </cell>
          <cell r="C1442" t="str">
            <v>M</v>
          </cell>
        </row>
        <row r="1443">
          <cell r="A1443" t="str">
            <v>09.05.036</v>
          </cell>
          <cell r="B1443" t="str">
            <v>ELETRODUTO EM POLIETILENO DE 25MM-INCLUSIVE CONEXOES</v>
          </cell>
          <cell r="C1443" t="str">
            <v>M</v>
          </cell>
        </row>
        <row r="1444">
          <cell r="A1444" t="str">
            <v>09.05.037</v>
          </cell>
          <cell r="B1444" t="str">
            <v>ELETRODUTO EM POLIETILENO DE 32MM-INCLUSIVE CONEXOES</v>
          </cell>
          <cell r="C1444" t="str">
            <v>M</v>
          </cell>
        </row>
        <row r="1445">
          <cell r="A1445" t="str">
            <v>09.05.040</v>
          </cell>
          <cell r="B1445" t="str">
            <v>ENVELOPE DE CONCRETO PARA DUTOS</v>
          </cell>
          <cell r="C1445" t="str">
            <v>M</v>
          </cell>
        </row>
        <row r="1446">
          <cell r="A1446" t="str">
            <v>09.05.042</v>
          </cell>
          <cell r="B1446" t="str">
            <v>QUADRO DISTRIBUICAO, DISJ. GERAL 30A P/ 4 A 8 DISJS.</v>
          </cell>
          <cell r="C1446" t="str">
            <v>UN</v>
          </cell>
        </row>
        <row r="1447">
          <cell r="A1447" t="str">
            <v>09.05.045</v>
          </cell>
          <cell r="B1447" t="str">
            <v>QUADRO DISTRIBUICAO, DISJ. GERAL 50A P/ 10 A 12 DISJS.</v>
          </cell>
          <cell r="C1447" t="str">
            <v>UN</v>
          </cell>
        </row>
        <row r="1448">
          <cell r="A1448" t="str">
            <v>09.05.047</v>
          </cell>
          <cell r="B1448" t="str">
            <v>QUADRO DISTRIBUICAO, DISJ. GERAL 60A P/ 14 A 20 DISJS.</v>
          </cell>
          <cell r="C1448" t="str">
            <v>UN</v>
          </cell>
        </row>
        <row r="1449">
          <cell r="A1449" t="str">
            <v>09.05.051</v>
          </cell>
          <cell r="B1449" t="str">
            <v>QUADRO DISTRIBUICAO, DISJ. GERAL 80A P/ 22 A 26 DISJS.</v>
          </cell>
          <cell r="C1449" t="str">
            <v>UN</v>
          </cell>
        </row>
        <row r="1450">
          <cell r="A1450" t="str">
            <v>09.05.054</v>
          </cell>
          <cell r="B1450" t="str">
            <v>QUADRO DISTRIBUICAO, DISJ. GERAL 100A P/ 28 A 42 DISJS.</v>
          </cell>
          <cell r="C1450" t="str">
            <v>UN</v>
          </cell>
        </row>
        <row r="1451">
          <cell r="A1451" t="str">
            <v>09.05.062</v>
          </cell>
          <cell r="B1451" t="str">
            <v>BARRAMENTO DE 30A P/QUADROS DE DISTRIBUIÇÃO</v>
          </cell>
          <cell r="C1451" t="str">
            <v>M</v>
          </cell>
        </row>
        <row r="1452">
          <cell r="A1452" t="str">
            <v>09.05.063</v>
          </cell>
          <cell r="B1452" t="str">
            <v>BARRAMENTO DE 60A P/QUADROS DE DISTRIBUIÇÃO</v>
          </cell>
          <cell r="C1452" t="str">
            <v>M</v>
          </cell>
        </row>
        <row r="1453">
          <cell r="A1453" t="str">
            <v>09.05.064</v>
          </cell>
          <cell r="B1453" t="str">
            <v>BARRAMENTO DE 100A P/QUADROS DE DISTRIBUIÇÃO</v>
          </cell>
          <cell r="C1453" t="str">
            <v>M</v>
          </cell>
        </row>
        <row r="1454">
          <cell r="A1454" t="str">
            <v>09.05.069</v>
          </cell>
          <cell r="B1454" t="str">
            <v>INTERRUPTOR TIPO AUTOMÁTICO DE BÓIA</v>
          </cell>
          <cell r="C1454" t="str">
            <v>UN</v>
          </cell>
        </row>
        <row r="1455">
          <cell r="A1455" t="str">
            <v>09.05.070</v>
          </cell>
          <cell r="B1455" t="str">
            <v>DISJUNTOR BIPOLAR TERMOMAGNETICO 2X10A A 2X50A</v>
          </cell>
          <cell r="C1455" t="str">
            <v>UN</v>
          </cell>
        </row>
        <row r="1456">
          <cell r="A1456" t="str">
            <v>09.05.071</v>
          </cell>
          <cell r="B1456" t="str">
            <v>DISJUNTOR BIPOLAR TERMOMAGNETICO  2X60A A 2X100A</v>
          </cell>
          <cell r="C1456" t="str">
            <v>UN</v>
          </cell>
        </row>
        <row r="1457">
          <cell r="A1457" t="str">
            <v>09.05.073</v>
          </cell>
          <cell r="B1457" t="str">
            <v>DISJUNTOR UNIPOLAR TERMOMAGNETICO 1X10A A 1X30A</v>
          </cell>
          <cell r="C1457" t="str">
            <v>UN</v>
          </cell>
        </row>
        <row r="1458">
          <cell r="A1458" t="str">
            <v>09.05.074</v>
          </cell>
          <cell r="B1458" t="str">
            <v>DISJUNTOR TRIPOLAR TERMOMAGNETICO 3X10A A 3X50A</v>
          </cell>
          <cell r="C1458" t="str">
            <v>UN</v>
          </cell>
        </row>
        <row r="1459">
          <cell r="A1459" t="str">
            <v>09.05.075</v>
          </cell>
          <cell r="B1459" t="str">
            <v>DISJUNTOR TRIPOLAR TERMOMAGNETICO 3X60A A 3X100A</v>
          </cell>
          <cell r="C1459" t="str">
            <v>UN</v>
          </cell>
        </row>
        <row r="1460">
          <cell r="A1460" t="str">
            <v>09.05.076</v>
          </cell>
          <cell r="B1460" t="str">
            <v>QUADRO COMANDO PARA CONJUNTO MOTOR BOMBA TRIFASICO DE 3/4 A 1 HP</v>
          </cell>
          <cell r="C1460" t="str">
            <v>UN</v>
          </cell>
        </row>
        <row r="1461">
          <cell r="A1461" t="str">
            <v>09.05.077</v>
          </cell>
          <cell r="B1461" t="str">
            <v>QUADRO COMANDO PARA CONJUNTO MOTOR BOMBA TRIFASICO DE 1 1/2 A 2 HP</v>
          </cell>
          <cell r="C1461" t="str">
            <v>UN</v>
          </cell>
        </row>
        <row r="1462">
          <cell r="A1462" t="str">
            <v>09.05.078</v>
          </cell>
          <cell r="B1462" t="str">
            <v>QUADRO COMANDO PARA CONJUNTO MOTOR BOMBA TRIFASICO DE 2 A 3 HP</v>
          </cell>
          <cell r="C1462" t="str">
            <v>UN</v>
          </cell>
        </row>
        <row r="1463">
          <cell r="A1463" t="str">
            <v>09.05.079</v>
          </cell>
          <cell r="B1463" t="str">
            <v>QUADRO COMANDO PARA CONJUNTO MOTOR BOMBA TRIFASICO DE 3 A 4 HP</v>
          </cell>
          <cell r="C1463" t="str">
            <v>UN</v>
          </cell>
        </row>
        <row r="1464">
          <cell r="A1464" t="str">
            <v>09.05.080</v>
          </cell>
          <cell r="B1464" t="str">
            <v>QUADRO COMANDO PARA CONJUNTO MOTOR BOMBA TRIFASICO DE 4 A 5 HP</v>
          </cell>
          <cell r="C1464" t="str">
            <v>UN</v>
          </cell>
        </row>
        <row r="1465">
          <cell r="A1465" t="str">
            <v>09.05.081</v>
          </cell>
          <cell r="B1465" t="str">
            <v>QUADRO COMANDO PARA CONJUNTO MOTOR BOMBA TRIFASICO DE 7,5 HP</v>
          </cell>
          <cell r="C1465" t="str">
            <v>UN</v>
          </cell>
        </row>
        <row r="1466">
          <cell r="A1466" t="str">
            <v>09.05.082</v>
          </cell>
          <cell r="B1466" t="str">
            <v>QUADRO COMANDO PARA CONJUNTO MOTOR BOMBA BIFASICO DE 3/4 A 1 HP</v>
          </cell>
          <cell r="C1466" t="str">
            <v>UN</v>
          </cell>
        </row>
        <row r="1467">
          <cell r="A1467" t="str">
            <v>09.05.083</v>
          </cell>
          <cell r="B1467" t="str">
            <v>QUADRO COMANDO PARA CONJUNTO MOTOR BOMBA BIFASICO DE 1 1/2 A 2 HP</v>
          </cell>
          <cell r="C1467" t="str">
            <v>UN</v>
          </cell>
        </row>
        <row r="1468">
          <cell r="A1468" t="str">
            <v>09.05.084</v>
          </cell>
          <cell r="B1468" t="str">
            <v>QUADRO COMANDO PARA CONJUNTO MOTOR BOMBA BIFASICO DE 2 A 3 HP</v>
          </cell>
          <cell r="C1468" t="str">
            <v>UN</v>
          </cell>
        </row>
        <row r="1469">
          <cell r="A1469" t="str">
            <v>09.05.085</v>
          </cell>
          <cell r="B1469" t="str">
            <v>QUADRO COMANDO PARA BOMBA DE INCENDIO TRIFASICO DE 3/4 A 2 HP</v>
          </cell>
          <cell r="C1469" t="str">
            <v>UN</v>
          </cell>
        </row>
        <row r="1470">
          <cell r="A1470" t="str">
            <v>09.05.086</v>
          </cell>
          <cell r="B1470" t="str">
            <v>QUADRO COMANDO PARA BOMBA DE INCENDIO TRIFASICO DE 2 A 4 HP</v>
          </cell>
          <cell r="C1470" t="str">
            <v>UN</v>
          </cell>
        </row>
        <row r="1471">
          <cell r="A1471" t="str">
            <v>09.05.087</v>
          </cell>
          <cell r="B1471" t="str">
            <v>QUADRO COMANDO PARA BOMBA DE INCENDIO TRIFASICO DE 5 HP</v>
          </cell>
          <cell r="C1471" t="str">
            <v>UN</v>
          </cell>
        </row>
        <row r="1472">
          <cell r="A1472" t="str">
            <v>09.05.088</v>
          </cell>
          <cell r="B1472" t="str">
            <v>QUADRO COMANDO PARA BOMBA DE INCENDIO TRIFASICO DE 7,5 HP</v>
          </cell>
          <cell r="C1472" t="str">
            <v>UN</v>
          </cell>
        </row>
        <row r="1473">
          <cell r="A1473" t="str">
            <v>09.05.089</v>
          </cell>
          <cell r="B1473" t="str">
            <v>QUADRO COMANDO PARA BOMBA DE INCENDIO TRIFASICO DE 10 HP</v>
          </cell>
          <cell r="C1473" t="str">
            <v>UN</v>
          </cell>
        </row>
        <row r="1474">
          <cell r="A1474" t="str">
            <v>09.05.090</v>
          </cell>
          <cell r="B1474" t="str">
            <v>QUADRO COMANDO PARA BOMBA DE INCENDIO BIFASICO DE 3/4 A 1 HP</v>
          </cell>
          <cell r="C1474" t="str">
            <v>UN</v>
          </cell>
        </row>
        <row r="1475">
          <cell r="A1475" t="str">
            <v>09.05.091</v>
          </cell>
          <cell r="B1475" t="str">
            <v>QUADRO COMANDO PARA BOMBA DE INCENDIO BIFASICO DE 1 1/2 A 2 HP</v>
          </cell>
          <cell r="C1475" t="str">
            <v>UN</v>
          </cell>
        </row>
        <row r="1476">
          <cell r="A1476" t="str">
            <v>09.05.092</v>
          </cell>
          <cell r="B1476" t="str">
            <v>INTERRUPTOR AUTOMATICO DIFERENCIAL (DISPOSITIVO DR) 40A/30 mA</v>
          </cell>
          <cell r="C1476" t="str">
            <v>UN</v>
          </cell>
        </row>
        <row r="1477">
          <cell r="A1477" t="str">
            <v>09.05.093</v>
          </cell>
          <cell r="B1477" t="str">
            <v>INTERRUPTOR AUTOMATICO DIFERENCIAL (DISPOSITIVO DR) 63A/30 mA</v>
          </cell>
          <cell r="C1477" t="str">
            <v>UN</v>
          </cell>
        </row>
        <row r="1478">
          <cell r="A1478" t="str">
            <v>09.05.094</v>
          </cell>
          <cell r="B1478" t="str">
            <v>INTERRUPTOR AUTOMATICO DIFERENCIAL (DISPOSITIVO DR) 40A/300 mA</v>
          </cell>
          <cell r="C1478" t="str">
            <v>UN</v>
          </cell>
        </row>
        <row r="1479">
          <cell r="A1479" t="str">
            <v>09.05.095</v>
          </cell>
          <cell r="B1479" t="str">
            <v>INTERRUPTOR AUTOMATICO DIFERENCIAL (DISPOSITIVO DR) 63A/300 mA</v>
          </cell>
          <cell r="C1479" t="str">
            <v>UN</v>
          </cell>
        </row>
        <row r="1480">
          <cell r="A1480" t="str">
            <v>09.05.096</v>
          </cell>
          <cell r="B1480" t="str">
            <v>CENTRAL DE SISTEMA DE ALARME ATÉ 12 ENDEREÇOS</v>
          </cell>
          <cell r="C1480" t="str">
            <v>UN</v>
          </cell>
        </row>
        <row r="1481">
          <cell r="A1481" t="str">
            <v>09.05.097</v>
          </cell>
          <cell r="B1481" t="str">
            <v>CENTRAL DE SISTEMA DE ALARME DE 13 A 24 ENDEREÇOS</v>
          </cell>
          <cell r="C1481" t="str">
            <v>UN</v>
          </cell>
        </row>
        <row r="1482">
          <cell r="A1482" t="str">
            <v>09.05.099</v>
          </cell>
          <cell r="B1482" t="str">
            <v>SERVICOS DE DUTOS/QUADROS PARCIAIS LUZ/ALARMES DE INCÊNDIO</v>
          </cell>
          <cell r="C1482" t="str">
            <v>MV</v>
          </cell>
        </row>
        <row r="1483">
          <cell r="A1483" t="str">
            <v>09.06.001</v>
          </cell>
          <cell r="B1483" t="str">
            <v>CAIXA DE PASSAGEM ESTAMPADA COM TAMPA PLASTICA DE 4"X2"</v>
          </cell>
          <cell r="C1483" t="str">
            <v>UN</v>
          </cell>
        </row>
        <row r="1484">
          <cell r="A1484" t="str">
            <v>09.06.002</v>
          </cell>
          <cell r="B1484" t="str">
            <v>CAIXA DE PASSAGEM ESTAMPADA COM TAMPA PLASTICA DE 4"X4"</v>
          </cell>
          <cell r="C1484" t="str">
            <v>UN</v>
          </cell>
        </row>
        <row r="1485">
          <cell r="A1485" t="str">
            <v>09.06.005</v>
          </cell>
          <cell r="B1485" t="str">
            <v>CAIXA DE PASSAGEM CHAPA TAMPA PARAFUSADA DE 10X10X8 CM</v>
          </cell>
          <cell r="C1485" t="str">
            <v>UN</v>
          </cell>
        </row>
        <row r="1486">
          <cell r="A1486" t="str">
            <v>09.06.007</v>
          </cell>
          <cell r="B1486" t="str">
            <v>CAIXA DE PASSAGEM CHAPA TAMPA PARAFUSADA DE 15X15X8 CM</v>
          </cell>
          <cell r="C1486" t="str">
            <v>UN</v>
          </cell>
        </row>
        <row r="1487">
          <cell r="A1487" t="str">
            <v>09.06.009</v>
          </cell>
          <cell r="B1487" t="str">
            <v>CAIXA DE PASSAGEM CHAPA TAMPA PARAFUSADA DE 20X20X10 CM</v>
          </cell>
          <cell r="C1487" t="str">
            <v>UN</v>
          </cell>
        </row>
        <row r="1488">
          <cell r="A1488" t="str">
            <v>09.06.012</v>
          </cell>
          <cell r="B1488" t="str">
            <v>CAIXA DE PASSAGEM CHAPA TAMPA PARAFUSADA DE 30X30X12 CM</v>
          </cell>
          <cell r="C1488" t="str">
            <v>UN</v>
          </cell>
        </row>
        <row r="1489">
          <cell r="A1489" t="str">
            <v>09.06.015</v>
          </cell>
          <cell r="B1489" t="str">
            <v>CAIXA DE PASSAGEM CHAPA TAMPA PARAFUSADA DE 40X40X15 CM</v>
          </cell>
          <cell r="C1489" t="str">
            <v>UN</v>
          </cell>
        </row>
        <row r="1490">
          <cell r="A1490" t="str">
            <v>09.06.019</v>
          </cell>
          <cell r="B1490" t="str">
            <v>CAIXA DE PASSAGEM CHAPA TAMPA PARAFUSADA DE 50X50X15 CM</v>
          </cell>
          <cell r="C1490" t="str">
            <v>UN</v>
          </cell>
        </row>
        <row r="1491">
          <cell r="A1491" t="str">
            <v>09.06.025</v>
          </cell>
          <cell r="B1491" t="str">
            <v>CAIXA DE PASSAGEM EM ALVENARIA DE 0,40X0,40X0,40 M</v>
          </cell>
          <cell r="C1491" t="str">
            <v>UN</v>
          </cell>
        </row>
        <row r="1492">
          <cell r="A1492" t="str">
            <v>09.06.026</v>
          </cell>
          <cell r="B1492" t="str">
            <v>CAIXA DE PASSAGEM EM ALVENARIA DE 0,60X0,60X0,60 M</v>
          </cell>
          <cell r="C1492" t="str">
            <v>UN</v>
          </cell>
        </row>
        <row r="1493">
          <cell r="A1493" t="str">
            <v>09.06.027</v>
          </cell>
          <cell r="B1493" t="str">
            <v>CAIXA DE PASSAGEM EM ALVENARIA DE 0,80X0,80X0,80 M</v>
          </cell>
          <cell r="C1493" t="str">
            <v>UN</v>
          </cell>
        </row>
        <row r="1494">
          <cell r="A1494" t="str">
            <v>09.06.028</v>
          </cell>
          <cell r="B1494" t="str">
            <v>CAIXA DE PASSAGEM EM ALVENARIA DE 1,00X1,00X1,00 M</v>
          </cell>
          <cell r="C1494" t="str">
            <v>UN</v>
          </cell>
        </row>
        <row r="1495">
          <cell r="A1495" t="str">
            <v>09.06.029</v>
          </cell>
          <cell r="B1495" t="str">
            <v>CAIXA DE PASSAGEM EM ALVENARIA DE 1,00X1,00X0,60 M</v>
          </cell>
          <cell r="C1495" t="str">
            <v>UN</v>
          </cell>
        </row>
        <row r="1496">
          <cell r="A1496" t="str">
            <v>09.06.035</v>
          </cell>
          <cell r="B1496" t="str">
            <v>CAIXA DE PASSAGEM A PROVA DE UMIDADE EM ALUMINIO 10X10X6CM</v>
          </cell>
          <cell r="C1496" t="str">
            <v>UN</v>
          </cell>
        </row>
        <row r="1497">
          <cell r="A1497" t="str">
            <v>09.06.036</v>
          </cell>
          <cell r="B1497" t="str">
            <v>CAIXA DE PASSAGEM A PROVA DE UMIDADE EM ALUMINIO 15X15X10CM</v>
          </cell>
          <cell r="C1497" t="str">
            <v>UN</v>
          </cell>
        </row>
        <row r="1498">
          <cell r="A1498" t="str">
            <v>09.06.037</v>
          </cell>
          <cell r="B1498" t="str">
            <v>CAIXA DE PASSAGEM A PROVA DE UMIDADE EM ALUMINIO 20X20X10CM</v>
          </cell>
          <cell r="C1498" t="str">
            <v>UN</v>
          </cell>
        </row>
        <row r="1499">
          <cell r="A1499" t="str">
            <v>09.06.038</v>
          </cell>
          <cell r="B1499" t="str">
            <v>CAIXA DE PASSAGEM A PROVA DE UMIDADE EM ALUMINIO 30X30X12CM</v>
          </cell>
          <cell r="C1499" t="str">
            <v>UN</v>
          </cell>
        </row>
        <row r="1500">
          <cell r="A1500" t="str">
            <v>09.06.039</v>
          </cell>
          <cell r="B1500" t="str">
            <v>CAIXA DE PASSAGEM A PROVA DE UMIDADE EM ALUMINIO 40X40X20CM</v>
          </cell>
          <cell r="C1500" t="str">
            <v>UN</v>
          </cell>
        </row>
        <row r="1501">
          <cell r="A1501" t="str">
            <v>09.06.045</v>
          </cell>
          <cell r="B1501" t="str">
            <v>QUADRO EM CHAPA COM PORTA E FECHADURA (TELEBRAS) DE 20X20X12CM</v>
          </cell>
          <cell r="C1501" t="str">
            <v>UN</v>
          </cell>
        </row>
        <row r="1502">
          <cell r="A1502" t="str">
            <v>09.06.047</v>
          </cell>
          <cell r="B1502" t="str">
            <v>QUADRO EM CHAPA COM PORTA E FECHADURA (TELEBRAS) DE 40X40X12CM</v>
          </cell>
          <cell r="C1502" t="str">
            <v>UN</v>
          </cell>
        </row>
        <row r="1503">
          <cell r="A1503" t="str">
            <v>09.06.049</v>
          </cell>
          <cell r="B1503" t="str">
            <v>QUADRO EM CHAPA COM PORTA E FECHADURA (TELEBRAS) DE 60X60X12CM</v>
          </cell>
          <cell r="C1503" t="str">
            <v>UN</v>
          </cell>
        </row>
        <row r="1504">
          <cell r="A1504" t="str">
            <v>09.06.099</v>
          </cell>
          <cell r="B1504" t="str">
            <v>SERVICOS DE CAIXAS DE PASSAGEM</v>
          </cell>
          <cell r="C1504" t="str">
            <v>MV</v>
          </cell>
        </row>
        <row r="1505">
          <cell r="A1505" t="str">
            <v>09.07.003</v>
          </cell>
          <cell r="B1505" t="str">
            <v>FIO DE 1,50 MM2 - 750 V DE ISOLACAO</v>
          </cell>
          <cell r="C1505" t="str">
            <v>M</v>
          </cell>
        </row>
        <row r="1506">
          <cell r="A1506" t="str">
            <v>09.07.004</v>
          </cell>
          <cell r="B1506" t="str">
            <v>FIO DE 2,50 MM2 - 750 V DE ISOLACAO</v>
          </cell>
          <cell r="C1506" t="str">
            <v>M</v>
          </cell>
        </row>
        <row r="1507">
          <cell r="A1507" t="str">
            <v>09.07.005</v>
          </cell>
          <cell r="B1507" t="str">
            <v>FIO DE 4 MM2 - 750 V DE ISOLACAO</v>
          </cell>
          <cell r="C1507" t="str">
            <v>M</v>
          </cell>
        </row>
        <row r="1508">
          <cell r="A1508" t="str">
            <v>09.07.006</v>
          </cell>
          <cell r="B1508" t="str">
            <v>FIO DE 6 MM2 - 750 V DE ISOLACAO</v>
          </cell>
          <cell r="C1508" t="str">
            <v>M</v>
          </cell>
        </row>
        <row r="1509">
          <cell r="A1509" t="str">
            <v>09.07.009</v>
          </cell>
          <cell r="B1509" t="str">
            <v>FIO TRANCADO PARA TELEFONE - PAD. TELEBRAS</v>
          </cell>
          <cell r="C1509" t="str">
            <v>M</v>
          </cell>
        </row>
        <row r="1510">
          <cell r="A1510" t="str">
            <v>09.07.011</v>
          </cell>
          <cell r="B1510" t="str">
            <v>CABO DE 10 MM2 - 750 V DE ISOLACAO</v>
          </cell>
          <cell r="C1510" t="str">
            <v>M</v>
          </cell>
        </row>
        <row r="1511">
          <cell r="A1511" t="str">
            <v>09.07.012</v>
          </cell>
          <cell r="B1511" t="str">
            <v>CABO DE 16 MM2 - 750 V DE ISOLACAO</v>
          </cell>
          <cell r="C1511" t="str">
            <v>M</v>
          </cell>
        </row>
        <row r="1512">
          <cell r="A1512" t="str">
            <v>09.07.013</v>
          </cell>
          <cell r="B1512" t="str">
            <v>CABO DE 25 MM2 - 750 V DE ISOLACAO</v>
          </cell>
          <cell r="C1512" t="str">
            <v>M</v>
          </cell>
        </row>
        <row r="1513">
          <cell r="A1513" t="str">
            <v>09.07.014</v>
          </cell>
          <cell r="B1513" t="str">
            <v>CABO DE 35 MM2 - 750 V DE ISOLACAO</v>
          </cell>
          <cell r="C1513" t="str">
            <v>M</v>
          </cell>
        </row>
        <row r="1514">
          <cell r="A1514" t="str">
            <v>09.07.015</v>
          </cell>
          <cell r="B1514" t="str">
            <v>CABO DE 50 MM2 - 750 V DE ISOLACAO</v>
          </cell>
          <cell r="C1514" t="str">
            <v>M</v>
          </cell>
        </row>
        <row r="1515">
          <cell r="A1515" t="str">
            <v>09.07.016</v>
          </cell>
          <cell r="B1515" t="str">
            <v>CABO DE 70 MM2 - 750 V DE ISOLACAO</v>
          </cell>
          <cell r="C1515" t="str">
            <v>M</v>
          </cell>
        </row>
        <row r="1516">
          <cell r="A1516" t="str">
            <v>09.07.017</v>
          </cell>
          <cell r="B1516" t="str">
            <v>CABO DE 95 MM2 - 750 V DE ISOLACAO</v>
          </cell>
          <cell r="C1516" t="str">
            <v>M</v>
          </cell>
        </row>
        <row r="1517">
          <cell r="A1517" t="str">
            <v>09.07.018</v>
          </cell>
          <cell r="B1517" t="str">
            <v>CABO DE 120 MM2 - 750 V DE ISOLACAO</v>
          </cell>
          <cell r="C1517" t="str">
            <v>M</v>
          </cell>
        </row>
        <row r="1518">
          <cell r="A1518" t="str">
            <v>09.07.019</v>
          </cell>
          <cell r="B1518" t="str">
            <v>CABO DE 150 MM2 - 750 V DE ISOLACAO</v>
          </cell>
          <cell r="C1518" t="str">
            <v>M</v>
          </cell>
        </row>
        <row r="1519">
          <cell r="A1519" t="str">
            <v>09.07.020</v>
          </cell>
          <cell r="B1519" t="str">
            <v>CABO DE 185 MM2 - 750 V DE ISOLACAO</v>
          </cell>
          <cell r="C1519" t="str">
            <v>M</v>
          </cell>
        </row>
        <row r="1520">
          <cell r="A1520" t="str">
            <v>09.07.021</v>
          </cell>
          <cell r="B1520" t="str">
            <v>CABO DE 240 MM2 - 750 V DE ISOLACAO</v>
          </cell>
          <cell r="C1520" t="str">
            <v>M</v>
          </cell>
        </row>
        <row r="1521">
          <cell r="A1521" t="str">
            <v>09.07.022</v>
          </cell>
          <cell r="B1521" t="str">
            <v>CABO DE 300 MM2 - 750 V DE ISOLACAO</v>
          </cell>
          <cell r="C1521" t="str">
            <v>M</v>
          </cell>
        </row>
        <row r="1522">
          <cell r="A1522" t="str">
            <v>09.07.023</v>
          </cell>
          <cell r="B1522" t="str">
            <v>CABO DE 1,5MM2 - 750V DE ISOLAÇÃO</v>
          </cell>
          <cell r="C1522" t="str">
            <v>M</v>
          </cell>
        </row>
        <row r="1523">
          <cell r="A1523" t="str">
            <v>09.07.024</v>
          </cell>
          <cell r="B1523" t="str">
            <v>CABO DE 2,5MM2 - 750V DE ISOLAÇÃO</v>
          </cell>
          <cell r="C1523" t="str">
            <v>M</v>
          </cell>
        </row>
        <row r="1524">
          <cell r="A1524" t="str">
            <v>09.07.025</v>
          </cell>
          <cell r="B1524" t="str">
            <v>CABO DE 4MM2 - 750V DE ISOLAÇÃO</v>
          </cell>
          <cell r="C1524" t="str">
            <v>M</v>
          </cell>
        </row>
        <row r="1525">
          <cell r="A1525" t="str">
            <v>09.07.026</v>
          </cell>
          <cell r="B1525" t="str">
            <v>CABO DE 6MM2 - 750V DE ISOLAÇÃO</v>
          </cell>
          <cell r="C1525" t="str">
            <v>M</v>
          </cell>
        </row>
        <row r="1526">
          <cell r="A1526" t="str">
            <v>09.07.061</v>
          </cell>
          <cell r="B1526" t="str">
            <v>FIO BICOLOR POLARIZADO P/ SOM 2X0,75MM2</v>
          </cell>
          <cell r="C1526" t="str">
            <v>M</v>
          </cell>
        </row>
        <row r="1527">
          <cell r="A1527" t="str">
            <v>09.07.062</v>
          </cell>
          <cell r="B1527" t="str">
            <v>FIO BICOLOR POLARIZADO P/ SOM 2X1,00MM2</v>
          </cell>
          <cell r="C1527" t="str">
            <v>M</v>
          </cell>
        </row>
        <row r="1528">
          <cell r="A1528" t="str">
            <v>09.07.063</v>
          </cell>
          <cell r="B1528" t="str">
            <v>FIO BICOLOR POLARIZADO P/ SOM 2X1,50MM2</v>
          </cell>
          <cell r="C1528" t="str">
            <v>M</v>
          </cell>
        </row>
        <row r="1529">
          <cell r="A1529" t="str">
            <v>09.07.064</v>
          </cell>
          <cell r="B1529" t="str">
            <v>FIO BICOLOR POLARIZADO P/ SOM 2X2,50MM2</v>
          </cell>
          <cell r="C1529" t="str">
            <v>M</v>
          </cell>
        </row>
        <row r="1530">
          <cell r="A1530" t="str">
            <v>09.07.065</v>
          </cell>
          <cell r="B1530" t="str">
            <v>CABO DE CONTROLE 3X1,5MM2 ATE 1KV DE ISOLAÇÃO</v>
          </cell>
          <cell r="C1530" t="str">
            <v>M</v>
          </cell>
        </row>
        <row r="1531">
          <cell r="A1531" t="str">
            <v>09.07.066</v>
          </cell>
          <cell r="B1531" t="str">
            <v>CABO DE CONTROLE 5X1,5MM2 ATE 1KV DE ISOLAÇÃO</v>
          </cell>
          <cell r="C1531" t="str">
            <v>M</v>
          </cell>
        </row>
        <row r="1532">
          <cell r="A1532" t="str">
            <v>09.07.067</v>
          </cell>
          <cell r="B1532" t="str">
            <v>CABO DE CONTROLE 7X1,5MM2 ATE 1KV DE ISOLAÇÃO</v>
          </cell>
          <cell r="C1532" t="str">
            <v>M</v>
          </cell>
        </row>
        <row r="1533">
          <cell r="A1533" t="str">
            <v>09.07.099</v>
          </cell>
          <cell r="B1533" t="str">
            <v>SERVICOS DE ENFIACAO</v>
          </cell>
          <cell r="C1533" t="str">
            <v>MV</v>
          </cell>
        </row>
        <row r="1534">
          <cell r="A1534" t="str">
            <v>09.08.002</v>
          </cell>
          <cell r="B1534" t="str">
            <v>INTERRUPTOR DE 1 TECLA SIMPLES EM CX.4"X2"-ELETROD.AÇO GALV.A QUENTE</v>
          </cell>
          <cell r="C1534" t="str">
            <v>UN</v>
          </cell>
        </row>
        <row r="1535">
          <cell r="A1535" t="str">
            <v>09.08.003</v>
          </cell>
          <cell r="B1535" t="str">
            <v>INTERRUPTOR DE 2 TECLAS SIMPLES EM CX.4"X2"-ELETROD.AÇO GALV.A QUENTE</v>
          </cell>
          <cell r="C1535" t="str">
            <v>UN</v>
          </cell>
        </row>
        <row r="1536">
          <cell r="A1536" t="str">
            <v>09.08.004</v>
          </cell>
          <cell r="B1536" t="str">
            <v>INTERRUPTOR DE 3 TECLAS SIMPLES EM CX.4"X2"-ELETROD.AÇO GALV.A QUENTE</v>
          </cell>
          <cell r="C1536" t="str">
            <v>UN</v>
          </cell>
        </row>
        <row r="1537">
          <cell r="A1537" t="str">
            <v>09.08.005</v>
          </cell>
          <cell r="B1537" t="str">
            <v>INTERRUPTOR DE 1 TECLA BIPOLAR SIMPLES EM CX.4"X2"-ELETROD.DE AÇO GALV.A QUENTE</v>
          </cell>
          <cell r="C1537" t="str">
            <v>UN</v>
          </cell>
        </row>
        <row r="1538">
          <cell r="A1538" t="str">
            <v>09.08.006</v>
          </cell>
          <cell r="B1538" t="str">
            <v>2 INTERRUPTORES DE 1 TECLA BIP.SIMPL.CX.4"X4"-ELETR.AÇO GALV.A QUENTE</v>
          </cell>
          <cell r="C1538" t="str">
            <v>UN</v>
          </cell>
        </row>
        <row r="1539">
          <cell r="A1539" t="str">
            <v>09.08.007</v>
          </cell>
          <cell r="B1539" t="str">
            <v>INTERRUPTOR DE 1 TECLA PARAL.SIMPL.CX.4"X2"-ELETR.AÇO GALV.A QUENTE</v>
          </cell>
          <cell r="C1539" t="str">
            <v>UN</v>
          </cell>
        </row>
        <row r="1540">
          <cell r="A1540" t="str">
            <v>09.08.008</v>
          </cell>
          <cell r="B1540" t="str">
            <v>INTERRUPTOR DE 1 TECLA PARAL.BIP.CX.4"X2"-ELETR.AÇO GALV.A QUENTE</v>
          </cell>
          <cell r="C1540" t="str">
            <v>UN</v>
          </cell>
        </row>
        <row r="1541">
          <cell r="A1541" t="str">
            <v>09.08.009</v>
          </cell>
          <cell r="B1541" t="str">
            <v>INTERRUPTOR DE 1 TECLA SIMPL.E TOMADA 2P+T UNIV.CX.4"X4" ELETR.AÇO GALV.A QUENTE</v>
          </cell>
          <cell r="C1541" t="str">
            <v>UN</v>
          </cell>
        </row>
        <row r="1542">
          <cell r="A1542" t="str">
            <v>09.08.013</v>
          </cell>
          <cell r="B1542" t="str">
            <v>TOMADA 2P+T PADRAO NBR 14136, CORRENTE 10A-250V-ELETR. AÇO GALV. A QUENTE</v>
          </cell>
          <cell r="C1542" t="str">
            <v>UN</v>
          </cell>
        </row>
        <row r="1543">
          <cell r="A1543" t="str">
            <v>09.08.016</v>
          </cell>
          <cell r="B1543" t="str">
            <v>TOMADA 2P+T PADRAO NBR 14136,  CORRENTE 20A-250V-ELETR.AÇO GALV.A QUENTE</v>
          </cell>
          <cell r="C1543" t="str">
            <v>UN</v>
          </cell>
        </row>
        <row r="1544">
          <cell r="A1544" t="str">
            <v>09.08.029</v>
          </cell>
          <cell r="B1544" t="str">
            <v>INTERRUPTOR DE 1 TECLA - ELETROD. PVC Ø 25MM AMARELO.</v>
          </cell>
          <cell r="C1544" t="str">
            <v>UN</v>
          </cell>
        </row>
        <row r="1545">
          <cell r="A1545" t="str">
            <v>09.08.030</v>
          </cell>
          <cell r="B1545" t="str">
            <v>INTERRUPTOR DE 2 TECLAS - ELETROD. PVC Ø 25MM AMARELO.</v>
          </cell>
          <cell r="C1545" t="str">
            <v>UN</v>
          </cell>
        </row>
        <row r="1546">
          <cell r="A1546" t="str">
            <v>09.08.032</v>
          </cell>
          <cell r="B1546" t="str">
            <v>INTERRUPTOR DE 3 TECLAS - ELETROD. PVC Ø 25MM AMARELO.</v>
          </cell>
          <cell r="C1546" t="str">
            <v>UN</v>
          </cell>
        </row>
        <row r="1547">
          <cell r="A1547" t="str">
            <v>09.08.033</v>
          </cell>
          <cell r="B1547" t="str">
            <v>2 INTERRUPTORES DE 1 TECLA EM CAIXA 4"X4" - ELETROD. PVC Ø 25MM AMARELO.</v>
          </cell>
          <cell r="C1547" t="str">
            <v>UN</v>
          </cell>
        </row>
        <row r="1548">
          <cell r="A1548" t="str">
            <v>09.08.034</v>
          </cell>
          <cell r="B1548" t="str">
            <v>3 INTERRUPTORES DE 1 TECLA EM CAIXA 4"X4" - ELETROD. PVC Ø 25MM AMARELO.</v>
          </cell>
          <cell r="C1548" t="str">
            <v>UN</v>
          </cell>
        </row>
        <row r="1549">
          <cell r="A1549" t="str">
            <v>09.08.036</v>
          </cell>
          <cell r="B1549" t="str">
            <v>INTERRUPTOR DE 1 TECLA BIPOLAR EM CAIXA 4"X2" - ELETROD. PVC Ø 25MM AMARELO.</v>
          </cell>
          <cell r="C1549" t="str">
            <v>UN</v>
          </cell>
        </row>
        <row r="1550">
          <cell r="A1550" t="str">
            <v>09.08.038</v>
          </cell>
          <cell r="B1550" t="str">
            <v>2 INTERRUPTORES 1 TECLA BIPOLAR EM CAIXA 4"X4 - ELETROD. PVC Ø 25MM AMARELO.</v>
          </cell>
          <cell r="C1550" t="str">
            <v>UN</v>
          </cell>
        </row>
        <row r="1551">
          <cell r="A1551" t="str">
            <v>09.08.039</v>
          </cell>
          <cell r="B1551" t="str">
            <v>3 INTERRUPTORES 1 TECLA BIPOLAR EM CAIXA 4"X4 - ELETROD. PVC Ø 25MM AMARELO.</v>
          </cell>
          <cell r="C1551" t="str">
            <v>UN</v>
          </cell>
        </row>
        <row r="1552">
          <cell r="A1552" t="str">
            <v>09.08.041</v>
          </cell>
          <cell r="B1552" t="str">
            <v>INTERRUPTOR EM PARALELO EM CAIXA 4"X2" - ELETROD. PVC Ø 25MM AMARELO.</v>
          </cell>
          <cell r="C1552" t="str">
            <v>UN</v>
          </cell>
        </row>
        <row r="1553">
          <cell r="A1553" t="str">
            <v>09.08.043</v>
          </cell>
          <cell r="B1553" t="str">
            <v>INTERRUPTOR EM PARALELO BIPOLAR EM CAIXA 4"X2" - ELETROD. PVC Ø 25MM AMARELO.</v>
          </cell>
          <cell r="C1553" t="str">
            <v>UN</v>
          </cell>
        </row>
        <row r="1554">
          <cell r="A1554" t="str">
            <v>09.08.045</v>
          </cell>
          <cell r="B1554" t="str">
            <v>INTERRUPTOR DE 1 TECLA E TOMADA 2P+T EM CAIXA 4"X2" - ELETROD. PVC Ø 25MM AMARELO.</v>
          </cell>
          <cell r="C1554" t="str">
            <v>UN</v>
          </cell>
        </row>
        <row r="1555">
          <cell r="A1555" t="str">
            <v>09.08.046</v>
          </cell>
          <cell r="B1555" t="str">
            <v>TOMADA 2P+T PADRAO NBR 14136 CORRENTE 10A-250V - ELETROD. PVC Ø 25MM AMARELO.</v>
          </cell>
          <cell r="C1555" t="str">
            <v>UN</v>
          </cell>
        </row>
        <row r="1556">
          <cell r="A1556" t="str">
            <v>09.08.049</v>
          </cell>
          <cell r="B1556" t="str">
            <v>TOMADA 2P+T PADRAO NBR 14136 CORRENTE 20A-250V  - ELETROD. PVC Ø 25MM AMARELO.</v>
          </cell>
          <cell r="C1556" t="str">
            <v>UN</v>
          </cell>
        </row>
        <row r="1557">
          <cell r="A1557" t="str">
            <v>09.08.050</v>
          </cell>
          <cell r="B1557" t="str">
            <v>TOMADA DE PISO 2P+T PADRAO NBR 14136 CORRENTE 10A-250V - ELETROD. PVC Ø 25MM AMARELO.</v>
          </cell>
          <cell r="C1557" t="str">
            <v>UN</v>
          </cell>
        </row>
        <row r="1558">
          <cell r="A1558" t="str">
            <v>09.08.052</v>
          </cell>
          <cell r="B1558" t="str">
            <v>PONTO SECO PARA TELEFONE - ELETROD. PVC Ø 25MM AMARELO.</v>
          </cell>
          <cell r="C1558" t="str">
            <v>UN</v>
          </cell>
        </row>
        <row r="1559">
          <cell r="A1559" t="str">
            <v>09.08.054</v>
          </cell>
          <cell r="B1559" t="str">
            <v>BOTAO PARA CAMPAINHA - ELETROD. PVC Ø 25MM AMARELO.</v>
          </cell>
          <cell r="C1559" t="str">
            <v>UN</v>
          </cell>
        </row>
        <row r="1560">
          <cell r="A1560" t="str">
            <v>09.08.055</v>
          </cell>
          <cell r="B1560" t="str">
            <v>BOTOEIRA PARA ACIONAMENTO DA BOMBA DE INCENDIO</v>
          </cell>
          <cell r="C1560" t="str">
            <v>UN</v>
          </cell>
        </row>
        <row r="1561">
          <cell r="A1561" t="str">
            <v>09.08.056</v>
          </cell>
          <cell r="B1561" t="str">
            <v>CIGARRA - ELETROD. PVC Ø 25MM AMARELO.</v>
          </cell>
          <cell r="C1561" t="str">
            <v>UN</v>
          </cell>
        </row>
        <row r="1562">
          <cell r="A1562" t="str">
            <v>09.08.057</v>
          </cell>
          <cell r="B1562" t="str">
            <v>PONTO SECO P/ INSTALACAO DE SOM/TV/ALARME - ELETROD. PVC Ø 25MM AMARELO.</v>
          </cell>
          <cell r="C1562" t="str">
            <v>UN</v>
          </cell>
        </row>
        <row r="1563">
          <cell r="A1563" t="str">
            <v>09.08.058</v>
          </cell>
          <cell r="B1563" t="str">
            <v>INTERRUPTOR DE 1 TECLA SIMPLES CAIXA 4"X2"-ELETR PVC RÍGIDO</v>
          </cell>
          <cell r="C1563" t="str">
            <v>UN</v>
          </cell>
        </row>
        <row r="1564">
          <cell r="A1564" t="str">
            <v>09.08.060</v>
          </cell>
          <cell r="B1564" t="str">
            <v>INTERRUPTOR 2 TECLAS SIMPLES CAIXA DE 4"X2"-ELETR PVC RIGIDO</v>
          </cell>
          <cell r="C1564" t="str">
            <v>UN</v>
          </cell>
        </row>
        <row r="1565">
          <cell r="A1565" t="str">
            <v>09.08.062</v>
          </cell>
          <cell r="B1565" t="str">
            <v>INTERRUPTOR 3 TECLAS SIMPLES CAIXA 4"X2"-ELETR PVC RIGIDO</v>
          </cell>
          <cell r="C1565" t="str">
            <v>UN</v>
          </cell>
        </row>
        <row r="1566">
          <cell r="A1566" t="str">
            <v>09.08.063</v>
          </cell>
          <cell r="B1566" t="str">
            <v>2 INTERRUPTORES DE 1 TECLA EM CAIXA 4"X4"-ELETRODUTO DE PVC</v>
          </cell>
          <cell r="C1566" t="str">
            <v>UN</v>
          </cell>
        </row>
        <row r="1567">
          <cell r="A1567" t="str">
            <v>09.08.065</v>
          </cell>
          <cell r="B1567" t="str">
            <v>3 INTERRUPTORES DE 1 TECLA EM CAIXA 4"X4"-ELETRODUTO DE PVC</v>
          </cell>
          <cell r="C1567" t="str">
            <v>UN</v>
          </cell>
        </row>
        <row r="1568">
          <cell r="A1568" t="str">
            <v>09.08.066</v>
          </cell>
          <cell r="B1568" t="str">
            <v>TOMADA INDUSTRIAL DE PAREDE 2P+T 32A 220/240V ESTANQUE IP65-ELETR PVC Ã˜ 25MM AMARELO</v>
          </cell>
          <cell r="C1568" t="str">
            <v>UN</v>
          </cell>
        </row>
        <row r="1569">
          <cell r="A1569" t="str">
            <v>09.08.067</v>
          </cell>
          <cell r="B1569" t="str">
            <v>INTERRUPTOR 1 TECLA BIPOLAR SIMPLES CAIXA 4"X2"- ELETR PVC RIGIDO</v>
          </cell>
          <cell r="C1569" t="str">
            <v>UN</v>
          </cell>
        </row>
        <row r="1570">
          <cell r="A1570" t="str">
            <v>09.08.069</v>
          </cell>
          <cell r="B1570" t="str">
            <v>2 INTERRUPTORES 1 TECLA BIPOLAR SIMPLES CAIXA 4"X4"-ELETR PVC RIGIDO</v>
          </cell>
          <cell r="C1570" t="str">
            <v>UN</v>
          </cell>
        </row>
        <row r="1571">
          <cell r="A1571" t="str">
            <v>09.08.070</v>
          </cell>
          <cell r="B1571" t="str">
            <v>3 INTERRUPTORES DE 1 TECLA BIPOLAR EM CAIXA 4"X4"-ELETRODUTO DE PVC</v>
          </cell>
          <cell r="C1571" t="str">
            <v>UN</v>
          </cell>
        </row>
        <row r="1572">
          <cell r="A1572" t="str">
            <v>09.08.071</v>
          </cell>
          <cell r="B1572" t="str">
            <v>INTERRUPTOR 1 TECLA PARALELO SIMPLES CAIXA 4"X2"- ELETR PVC RIGIDO</v>
          </cell>
          <cell r="C1572" t="str">
            <v>UN</v>
          </cell>
        </row>
        <row r="1573">
          <cell r="A1573" t="str">
            <v>09.08.073</v>
          </cell>
          <cell r="B1573" t="str">
            <v>INTERRUPTOR 1 TECLA PARALELO BIPOLAR CAIXA 4"X2"- ELETR PVC RIGIDO</v>
          </cell>
          <cell r="C1573" t="str">
            <v>UN</v>
          </cell>
        </row>
        <row r="1574">
          <cell r="A1574" t="str">
            <v>09.08.075</v>
          </cell>
          <cell r="B1574" t="str">
            <v>INTERRUPTOR 1 TECLA SIMPLES/TOMADA 2P+T PADRÃO NBR 14136 CORRENTE 10A ELETROD.PVC RIGIDO</v>
          </cell>
          <cell r="C1574" t="str">
            <v>UN</v>
          </cell>
        </row>
        <row r="1575">
          <cell r="A1575" t="str">
            <v>09.08.076</v>
          </cell>
          <cell r="B1575" t="str">
            <v>TOMADA INDUSTRIAL DE PAREDE 2P+T 32 AMPERES 220/240V ESTANQUE IP65 ELETROD.PVC RÍGIDO</v>
          </cell>
          <cell r="C1575" t="str">
            <v>UN</v>
          </cell>
        </row>
        <row r="1576">
          <cell r="A1576" t="str">
            <v>09.08.079</v>
          </cell>
          <cell r="B1576" t="str">
            <v>TOMADA 2P+T PADRAO NBR 14136 CORRENTE 10A-250V-ELETR. PVC RÍGIDO</v>
          </cell>
          <cell r="C1576" t="str">
            <v>UN</v>
          </cell>
        </row>
        <row r="1577">
          <cell r="A1577" t="str">
            <v>09.08.080</v>
          </cell>
          <cell r="B1577" t="str">
            <v>TOMADA DE PISO 2P+T PADRAO NBR 14136 CORRENTE 10A-250V-ELETR PVC RÍGIDO</v>
          </cell>
          <cell r="C1577" t="str">
            <v>UN</v>
          </cell>
        </row>
        <row r="1578">
          <cell r="A1578" t="str">
            <v>09.08.081</v>
          </cell>
          <cell r="B1578" t="str">
            <v>PONTO SECO PARA TELEFONE-ELETRODUTO DE PVC</v>
          </cell>
          <cell r="C1578" t="str">
            <v>UN</v>
          </cell>
        </row>
        <row r="1579">
          <cell r="A1579" t="str">
            <v>09.08.082</v>
          </cell>
          <cell r="B1579" t="str">
            <v>TOMADA DE PISO PARA TEL/LOGICA - ELETRODUTO DE PVC</v>
          </cell>
          <cell r="C1579" t="str">
            <v>UN</v>
          </cell>
        </row>
        <row r="1580">
          <cell r="A1580" t="str">
            <v>09.08.083</v>
          </cell>
          <cell r="B1580" t="str">
            <v>BOTAO PARA CIGARRA - ELETRODUTO DE PVC</v>
          </cell>
          <cell r="C1580" t="str">
            <v>UN</v>
          </cell>
        </row>
        <row r="1581">
          <cell r="A1581" t="str">
            <v>09.08.084</v>
          </cell>
          <cell r="B1581" t="str">
            <v>CIGARRA PARA CHAMADA DE AULA - ELETRODUTO DE PVC</v>
          </cell>
          <cell r="C1581" t="str">
            <v>UN</v>
          </cell>
        </row>
        <row r="1582">
          <cell r="A1582" t="str">
            <v>09.08.085</v>
          </cell>
          <cell r="B1582" t="str">
            <v>PONTO SECO P/INSTALACAO DE SOM/TV/ALARME/LOGICA - ELETRODUTO PVC</v>
          </cell>
          <cell r="C1582" t="str">
            <v>UN</v>
          </cell>
        </row>
        <row r="1583">
          <cell r="A1583" t="str">
            <v>09.08.086</v>
          </cell>
          <cell r="B1583" t="str">
            <v>ACIONADOR DO ALARME DE INCENDIO</v>
          </cell>
          <cell r="C1583" t="str">
            <v>UN</v>
          </cell>
        </row>
        <row r="1584">
          <cell r="A1584" t="str">
            <v>09.08.087</v>
          </cell>
          <cell r="B1584" t="str">
            <v>SIRENE PARA ALARME DE EMERGENCIA- ELETRODUTO DE PVC</v>
          </cell>
          <cell r="C1584" t="str">
            <v>UN</v>
          </cell>
        </row>
        <row r="1585">
          <cell r="A1585" t="str">
            <v>09.08.089</v>
          </cell>
          <cell r="B1585" t="str">
            <v>TOMADA 2P+T PADRAO NBR 14136, CORRENTE 20A-250V-ELETR.PVC RIGIDO</v>
          </cell>
          <cell r="C1585" t="str">
            <v>UN</v>
          </cell>
        </row>
        <row r="1586">
          <cell r="A1586" t="str">
            <v>09.08.090</v>
          </cell>
          <cell r="B1586" t="str">
            <v>DETECTOR DE FUMAÇA OPTICO CONVENCIONAL-ELETROD.AÇO GALV.A QUENTE</v>
          </cell>
          <cell r="C1586" t="str">
            <v>UN</v>
          </cell>
        </row>
        <row r="1587">
          <cell r="A1587" t="str">
            <v>09.08.096</v>
          </cell>
          <cell r="B1587" t="str">
            <v>TOMADA INDUSTRIAL DE PAREDE 2P+T 32A 220/240V ESTANQUE IP65 ELETR AÇO GALV.A QUENTE</v>
          </cell>
          <cell r="C1587" t="str">
            <v>UN</v>
          </cell>
        </row>
        <row r="1588">
          <cell r="A1588" t="str">
            <v>09.08.099</v>
          </cell>
          <cell r="B1588" t="str">
            <v>SERVICOS DE INTERRUPTORES E TOMADAS</v>
          </cell>
          <cell r="C1588" t="str">
            <v>MV</v>
          </cell>
        </row>
        <row r="1589">
          <cell r="A1589" t="str">
            <v>09.09.025</v>
          </cell>
          <cell r="B1589" t="str">
            <v>IL-13 REFLETOR PARA LAMPADA DE VAPOR METÁLICO 70W</v>
          </cell>
          <cell r="C1589" t="str">
            <v>UN</v>
          </cell>
        </row>
        <row r="1590">
          <cell r="A1590" t="str">
            <v>09.09.026</v>
          </cell>
          <cell r="B1590" t="str">
            <v>IL-14 REFLETOR COM GRADE PARA LAMPADA DE VAPOR METÁLICO 70 W</v>
          </cell>
          <cell r="C1590" t="str">
            <v>UN</v>
          </cell>
        </row>
        <row r="1591">
          <cell r="A1591" t="str">
            <v>09.09.030</v>
          </cell>
          <cell r="B1591" t="str">
            <v>LUMINÁRIA SOBREPOR  LED TUBULAR VIDRO 1X18W TEMPERATURA DE COR 4000ºK</v>
          </cell>
          <cell r="C1591" t="str">
            <v>UN</v>
          </cell>
        </row>
        <row r="1592">
          <cell r="A1592" t="str">
            <v>09.09.034</v>
          </cell>
          <cell r="B1592" t="str">
            <v>IL-42 LUMINARIA C/ DIFUSOR TRANSPARENTE P/ LAMPADA FLUOR (2X32W)</v>
          </cell>
          <cell r="C1592" t="str">
            <v>UN</v>
          </cell>
        </row>
        <row r="1593">
          <cell r="A1593" t="str">
            <v>09.09.036</v>
          </cell>
          <cell r="B1593" t="str">
            <v>IL-57 REFLETOR C/ GRADE P/ VAPOR MET 150W</v>
          </cell>
          <cell r="C1593" t="str">
            <v>UN</v>
          </cell>
        </row>
        <row r="1594">
          <cell r="A1594" t="str">
            <v>09.09.037</v>
          </cell>
          <cell r="B1594" t="str">
            <v>IL-58 ILUMINACAO P/ QUADRA DE ESP. COB. LAMP. VAPOR METALICO (1X250W)</v>
          </cell>
          <cell r="C1594" t="str">
            <v>UN</v>
          </cell>
        </row>
        <row r="1595">
          <cell r="A1595" t="str">
            <v>09.09.044</v>
          </cell>
          <cell r="B1595" t="str">
            <v>IL-05 ARANDELA BLINDADA</v>
          </cell>
          <cell r="C1595" t="str">
            <v>UN</v>
          </cell>
        </row>
        <row r="1596">
          <cell r="A1596" t="str">
            <v>09.09.045</v>
          </cell>
          <cell r="B1596" t="str">
            <v>LUMINARIA DE LED TUBULAR DRIVER INTEGRADO C=594MM H=72MM  PARA
FIXAÇAO NO PERFILADO COM DIFUSOR ACRILICO TRANSPARENTE - USO EXCLUSIVO SALA DE INOVAÇÃO</v>
          </cell>
          <cell r="C1596" t="str">
            <v>UN</v>
          </cell>
        </row>
        <row r="1597">
          <cell r="A1597" t="str">
            <v>09.09.046</v>
          </cell>
          <cell r="B1597" t="str">
            <v>IL-59 ILUMINAÇÃO P/PASSAGEM COBERTA E CIRCULAÇÕES - LAMP.FLUORESC.COMPACTA (1X23W)</v>
          </cell>
          <cell r="C1597" t="str">
            <v>UN</v>
          </cell>
        </row>
        <row r="1598">
          <cell r="A1598" t="str">
            <v>09.09.051</v>
          </cell>
          <cell r="B1598" t="str">
            <v>IL-44 LUMINARIA PARA LAMPADA FLUORESCENTE (1X32W)</v>
          </cell>
          <cell r="C1598" t="str">
            <v>UN</v>
          </cell>
        </row>
        <row r="1599">
          <cell r="A1599" t="str">
            <v>09.09.052</v>
          </cell>
          <cell r="B1599" t="str">
            <v>IL-44 LUMINARIA PARA LAMPADA FLUORESCENTE (1X32W)GS-04</v>
          </cell>
          <cell r="C1599" t="str">
            <v>UN</v>
          </cell>
        </row>
        <row r="1600">
          <cell r="A1600" t="str">
            <v>09.09.054</v>
          </cell>
          <cell r="B1600" t="str">
            <v>IL-47 LUMINARIA ABERTA C/ REFLETOR E PEND P/FLUOR (1X32W)</v>
          </cell>
          <cell r="C1600" t="str">
            <v>UN</v>
          </cell>
        </row>
        <row r="1601">
          <cell r="A1601" t="str">
            <v>09.09.055</v>
          </cell>
          <cell r="B1601" t="str">
            <v>IL-48 LUMINARIA ABERTA C/ REFLETOR E PEND P/FLUOR (2X32W)</v>
          </cell>
          <cell r="C1601" t="str">
            <v>UN</v>
          </cell>
        </row>
        <row r="1602">
          <cell r="A1602" t="str">
            <v>09.09.057</v>
          </cell>
          <cell r="B1602" t="str">
            <v>LUMINÁRIA SOBREPOR  LED TUBULAR VIDRO 2X18W TEMPERATURA DE COR 4000ºK</v>
          </cell>
          <cell r="C1602" t="str">
            <v>UN</v>
          </cell>
        </row>
        <row r="1603">
          <cell r="A1603" t="str">
            <v>09.09.060</v>
          </cell>
          <cell r="B1603" t="str">
            <v>IL-60 LUMINARIA DE SOBREPOR C/REFLETOR E ALETAS P/LAMP.FLUORESCENTE (2X32W)</v>
          </cell>
          <cell r="C1603" t="str">
            <v>UN</v>
          </cell>
        </row>
        <row r="1604">
          <cell r="A1604" t="str">
            <v>09.09.061</v>
          </cell>
          <cell r="B1604" t="str">
            <v>IL-61 LUMINARIA DE EMBUTIR C/ REFLETOR E ALETAS P/ LAMP. FLUORESCENTE (2x32W)</v>
          </cell>
          <cell r="C1604" t="str">
            <v>UN</v>
          </cell>
        </row>
        <row r="1605">
          <cell r="A1605" t="str">
            <v>09.09.062</v>
          </cell>
          <cell r="B1605" t="str">
            <v>IL-62 LUMINARIA DE SOBREPOR C/REFLETOR E ALETAS P/LAMP.FLUORESCENTE (4X16W)</v>
          </cell>
          <cell r="C1605" t="str">
            <v>UN</v>
          </cell>
        </row>
        <row r="1606">
          <cell r="A1606" t="str">
            <v>09.09.063</v>
          </cell>
          <cell r="B1606" t="str">
            <v>IL-63 LUMINARIA DE EMBUTIR C/ REFLETOR E ALETAS P/ LAMP. FLUORESCENTE (4x16W)</v>
          </cell>
          <cell r="C1606" t="str">
            <v>UN</v>
          </cell>
        </row>
        <row r="1607">
          <cell r="A1607" t="str">
            <v>09.09.064</v>
          </cell>
          <cell r="B1607" t="str">
            <v>IL-66 LUMINÁRIA DE EMBUTIR C/REFLETOR SEM ALETAS  (1X32W)</v>
          </cell>
          <cell r="C1607" t="str">
            <v>UN</v>
          </cell>
        </row>
        <row r="1608">
          <cell r="A1608" t="str">
            <v>09.09.065</v>
          </cell>
          <cell r="B1608" t="str">
            <v>IL-67 LUMINÁRIA DE EMBUTIR C/REFLETOR SEM ALETAS (2X32W)</v>
          </cell>
          <cell r="C1608" t="str">
            <v>UN</v>
          </cell>
        </row>
        <row r="1609">
          <cell r="A1609" t="str">
            <v>09.09.068</v>
          </cell>
          <cell r="B1609" t="str">
            <v>IL-68 LUMINARIA C/DIFUSOR TRANSLUCIDO P/LAMPADAS FLUOR. (2X16W)</v>
          </cell>
          <cell r="C1609" t="str">
            <v>UN</v>
          </cell>
        </row>
        <row r="1610">
          <cell r="A1610" t="str">
            <v>09.09.069</v>
          </cell>
          <cell r="B1610" t="str">
            <v>IL-69 LUMINARIA C/DIFUSOR TRANSLUCIDO P/LAMPADAS FLUOR. (2X32W)</v>
          </cell>
          <cell r="C1610" t="str">
            <v>UN</v>
          </cell>
        </row>
        <row r="1611">
          <cell r="A1611" t="str">
            <v>09.09.070</v>
          </cell>
          <cell r="B1611" t="str">
            <v>IL-70 LUMIN.EMBUTIR C/DIFUSOR TRANSLUCIDO P/LAMP.FLUOR. 2X16W</v>
          </cell>
          <cell r="C1611" t="str">
            <v>UN</v>
          </cell>
        </row>
        <row r="1612">
          <cell r="A1612" t="str">
            <v>09.09.071</v>
          </cell>
          <cell r="B1612" t="str">
            <v>IL-71 LUMIN.EMBUTIR C/DIFUSOR TRANSLUCIDO P/LAMP.FLUOR. 2X32W</v>
          </cell>
          <cell r="C1612" t="str">
            <v>UN</v>
          </cell>
        </row>
        <row r="1613">
          <cell r="A1613" t="str">
            <v>09.09.072</v>
          </cell>
          <cell r="B1613" t="str">
            <v>IL-72 LUMINARIA PRISMATICA TRANSP.P/LAMPADA A VAPOR METALICO (250W)</v>
          </cell>
          <cell r="C1613" t="str">
            <v>UN</v>
          </cell>
        </row>
        <row r="1614">
          <cell r="A1614" t="str">
            <v>09.09.073</v>
          </cell>
          <cell r="B1614" t="str">
            <v>IL-73 LUMINARIA ABERTA C/REFLETOR P/LAMPADAS FLUOR. (1X28W)</v>
          </cell>
          <cell r="C1614" t="str">
            <v>UN</v>
          </cell>
        </row>
        <row r="1615">
          <cell r="A1615" t="str">
            <v>09.09.074</v>
          </cell>
          <cell r="B1615" t="str">
            <v>IL-74 LUMINARIA ABERTA C/REFLETOR P/LAMPADAS FLUOR. (2X28W)</v>
          </cell>
          <cell r="C1615" t="str">
            <v>UN</v>
          </cell>
        </row>
        <row r="1616">
          <cell r="A1616" t="str">
            <v>09.09.075</v>
          </cell>
          <cell r="B1616" t="str">
            <v>IL-75 LUMINARIA DE SOBREPOR C/REFLETOR E ALETAS P/LAMPADAS FLUOR. (2X28W)</v>
          </cell>
          <cell r="C1616" t="str">
            <v>UN</v>
          </cell>
        </row>
        <row r="1617">
          <cell r="A1617" t="str">
            <v>09.09.077</v>
          </cell>
          <cell r="B1617" t="str">
            <v>IL-77 LUMINÁRIA DE SOBREPOR C/DIFUSOR TRANSP. P/LAMPADAS FLUOR. (2X28W)</v>
          </cell>
          <cell r="C1617" t="str">
            <v>UN</v>
          </cell>
        </row>
        <row r="1618">
          <cell r="A1618" t="str">
            <v>09.09.078</v>
          </cell>
          <cell r="B1618" t="str">
            <v>IL-78 LUMINÁRIA DE EMBUTIR C/REFLETOR E ALETAS P/LAMPADAS FLUOR. (2X28W)</v>
          </cell>
          <cell r="C1618" t="str">
            <v>UN</v>
          </cell>
        </row>
        <row r="1619">
          <cell r="A1619" t="str">
            <v>09.09.079</v>
          </cell>
          <cell r="B1619" t="str">
            <v>IL-79 LUMINÁRIA DE EMBUTIR C/REFLETOR SEM ALETAS P/LAMPADAS FLUOR. (1X28W)</v>
          </cell>
          <cell r="C1619" t="str">
            <v>UN</v>
          </cell>
        </row>
        <row r="1620">
          <cell r="A1620" t="str">
            <v>09.09.080</v>
          </cell>
          <cell r="B1620" t="str">
            <v>IL-80 LUMINÁRIA DE EMBUTIR C/REFLETOR SEM ALETAS P/LAMPADAS FLUOR. (2X28W)</v>
          </cell>
          <cell r="C1620" t="str">
            <v>UN</v>
          </cell>
        </row>
        <row r="1621">
          <cell r="A1621" t="str">
            <v>09.09.081</v>
          </cell>
          <cell r="B1621" t="str">
            <v>IL-81 LUMINÁRIA ABERTA C/REFLETOR E PENDENTE P/LAMPADAS FLUOR. (1X28W)</v>
          </cell>
          <cell r="C1621" t="str">
            <v>UN</v>
          </cell>
        </row>
        <row r="1622">
          <cell r="A1622" t="str">
            <v>09.09.082</v>
          </cell>
          <cell r="B1622" t="str">
            <v>IL-82 LUMINÁRIA ABERTA C/REFLETOR E PENDENTE P/LAMPADAS FLUOR. (2X28W)</v>
          </cell>
          <cell r="C1622" t="str">
            <v>UN</v>
          </cell>
        </row>
        <row r="1623">
          <cell r="A1623" t="str">
            <v>09.09.083</v>
          </cell>
          <cell r="B1623" t="str">
            <v>IL-83 ILUMINAÇÃO AUTONOMA DE EMERGÊNCIA - LED</v>
          </cell>
          <cell r="C1623" t="str">
            <v>UN</v>
          </cell>
        </row>
        <row r="1624">
          <cell r="A1624" t="str">
            <v>09.09.099</v>
          </cell>
          <cell r="B1624" t="str">
            <v>SERVICOS DE ILUMINACAO</v>
          </cell>
          <cell r="C1624" t="str">
            <v>MV</v>
          </cell>
        </row>
        <row r="1625">
          <cell r="A1625" t="str">
            <v>09.10.002</v>
          </cell>
          <cell r="B1625" t="str">
            <v>CENTRO DE LUZ EM CAIXA FM - ELETROD. PVC Ø 25MM AMARELO.</v>
          </cell>
          <cell r="C1625" t="str">
            <v>UN</v>
          </cell>
        </row>
        <row r="1626">
          <cell r="A1626" t="str">
            <v>09.10.003</v>
          </cell>
          <cell r="B1626" t="str">
            <v>CENTRO DE LUZ EM CAIXA FM ELETRODUTO DE PVC</v>
          </cell>
          <cell r="C1626" t="str">
            <v>UN</v>
          </cell>
        </row>
        <row r="1627">
          <cell r="A1627" t="str">
            <v>09.10.011</v>
          </cell>
          <cell r="B1627" t="str">
            <v>CENTRO DE LUZ EM CONDULETE-ELETRODUTO DE PVC</v>
          </cell>
          <cell r="C1627" t="str">
            <v>UN</v>
          </cell>
        </row>
        <row r="1628">
          <cell r="A1628" t="str">
            <v>09.10.013</v>
          </cell>
          <cell r="B1628" t="str">
            <v>CENTRO DE LUZ EM CONDULETE - ELETROD. PVC Ø 25MM AMARELO.</v>
          </cell>
          <cell r="C1628" t="str">
            <v>UN</v>
          </cell>
        </row>
        <row r="1629">
          <cell r="A1629" t="str">
            <v>09.10.021</v>
          </cell>
          <cell r="B1629" t="str">
            <v>CENTRO DE LUZ EM PERFILADOS-CAIXA FM</v>
          </cell>
          <cell r="C1629" t="str">
            <v>UN</v>
          </cell>
        </row>
        <row r="1630">
          <cell r="A1630" t="str">
            <v>09.10.023</v>
          </cell>
          <cell r="B1630" t="str">
            <v>CENTRO DE LUZ EM PERFILADO-TOMADA DE LIGACAO  - ELETROD. PVC Ø 25MM AMARELO.</v>
          </cell>
          <cell r="C1630" t="str">
            <v>UN</v>
          </cell>
        </row>
        <row r="1631">
          <cell r="A1631" t="str">
            <v>09.10.024</v>
          </cell>
          <cell r="B1631" t="str">
            <v>CENTRO DE LUZ EM PERFILADO-TOMADA DE LIGACAO - ELETRODUTO DE PVC</v>
          </cell>
          <cell r="C1631" t="str">
            <v>UN</v>
          </cell>
        </row>
        <row r="1632">
          <cell r="A1632" t="str">
            <v>09.10.030</v>
          </cell>
          <cell r="B1632" t="str">
            <v>SENSOR DE PRESENÇA INTERNO</v>
          </cell>
          <cell r="C1632" t="str">
            <v>UN</v>
          </cell>
        </row>
        <row r="1633">
          <cell r="A1633" t="str">
            <v>09.10.099</v>
          </cell>
          <cell r="B1633" t="str">
            <v>SERVICOS DE CENTROS DE LUZ</v>
          </cell>
          <cell r="C1633" t="str">
            <v>MV</v>
          </cell>
        </row>
        <row r="1634">
          <cell r="A1634" t="str">
            <v>09.11.021</v>
          </cell>
          <cell r="B1634" t="str">
            <v>IL-37 LUMINARIA C/GRADE C/LAMP. VAPOR SÓDIO 150W C/ BRACO ACO GALV.</v>
          </cell>
          <cell r="C1634" t="str">
            <v>UN</v>
          </cell>
        </row>
        <row r="1635">
          <cell r="A1635" t="str">
            <v>09.11.026</v>
          </cell>
          <cell r="B1635" t="str">
            <v>IL-50 LUMINARIA VAPOR MET 2X250W C/ POSTE CONCR TUB 11M (QE)</v>
          </cell>
          <cell r="C1635" t="str">
            <v>UN</v>
          </cell>
        </row>
        <row r="1636">
          <cell r="A1636" t="str">
            <v>09.11.028</v>
          </cell>
          <cell r="B1636" t="str">
            <v>IL-52 LUMINARIA P/ VAPOR DE SODIO 1X150W EM POSTE TUB 7M</v>
          </cell>
          <cell r="C1636" t="str">
            <v>UN</v>
          </cell>
        </row>
        <row r="1637">
          <cell r="A1637" t="str">
            <v>09.11.035</v>
          </cell>
          <cell r="B1637" t="str">
            <v>IL-06 LUZ DE OBSTACULO COM LAMPADA</v>
          </cell>
          <cell r="C1637" t="str">
            <v>UN</v>
          </cell>
        </row>
        <row r="1638">
          <cell r="A1638" t="str">
            <v>09.11.038</v>
          </cell>
          <cell r="B1638" t="str">
            <v>IL-51 LUMINARIA P/ VAPOR MET P/SOM/ELETR (2X250W)</v>
          </cell>
          <cell r="C1638" t="str">
            <v>UN</v>
          </cell>
        </row>
        <row r="1639">
          <cell r="A1639" t="str">
            <v>09.11.060</v>
          </cell>
          <cell r="B1639" t="str">
            <v>IL-30 LUMINARIA EM POSTE H= 2,50 M C/ LAMPADA VAPOR SÓDIO 70W</v>
          </cell>
          <cell r="C1639" t="str">
            <v>UN</v>
          </cell>
        </row>
        <row r="1640">
          <cell r="A1640" t="str">
            <v>09.11.068</v>
          </cell>
          <cell r="B1640" t="str">
            <v>IL-53 LUMINARIA P/ VAPOR DE SODIO 1X150W EM POSTE 6M</v>
          </cell>
          <cell r="C1640" t="str">
            <v>UN</v>
          </cell>
        </row>
        <row r="1641">
          <cell r="A1641" t="str">
            <v>09.11.070</v>
          </cell>
          <cell r="B1641" t="str">
            <v>IL-54 LUMINARIA P/ VAPOR DE SODIO 2X150W EM POSTE 6M</v>
          </cell>
          <cell r="C1641" t="str">
            <v>UN</v>
          </cell>
        </row>
        <row r="1642">
          <cell r="A1642" t="str">
            <v>09.11.074</v>
          </cell>
          <cell r="B1642" t="str">
            <v>IL-64 ILUMINAÇÃO DECORATIVA P/AREA EXTERNA POSTE METÁLICO 4M LAMP. VAPOR SODIO 1X70W</v>
          </cell>
          <cell r="C1642" t="str">
            <v>UN</v>
          </cell>
        </row>
        <row r="1643">
          <cell r="A1643" t="str">
            <v>09.11.075</v>
          </cell>
          <cell r="B1643" t="str">
            <v>IL-65 ILUMINAÇÃO DECORATIVA P/AREA EXTERNA POSTE METÁLICO 4M LAMP. FLUOR. 2X36W</v>
          </cell>
          <cell r="C1643" t="str">
            <v>UN</v>
          </cell>
        </row>
        <row r="1644">
          <cell r="A1644" t="str">
            <v>09.11.076</v>
          </cell>
          <cell r="B1644" t="str">
            <v>IL-84 PROJETOR COM FACHO SIMÉTRICO OU ASSIMETRICO PARA LAMPADA TUBULAR DE VAPOR DE SÓDIO 1X150W.</v>
          </cell>
          <cell r="C1644" t="str">
            <v>UN</v>
          </cell>
        </row>
        <row r="1645">
          <cell r="A1645" t="str">
            <v>09.11.077</v>
          </cell>
          <cell r="B1645" t="str">
            <v>IL-85 PROJETOR COM FACHO SIMÉTRICO OU ASSIMÉTRICO PARA LAMPADA TUBULAR DE VAPOR DE SÓDIO 1X250W.</v>
          </cell>
          <cell r="C1645" t="str">
            <v>UN</v>
          </cell>
        </row>
        <row r="1646">
          <cell r="A1646" t="str">
            <v>09.11.099</v>
          </cell>
          <cell r="B1646" t="str">
            <v>SERVICOS DE ILUMINACAO</v>
          </cell>
          <cell r="C1646" t="str">
            <v>MV</v>
          </cell>
        </row>
        <row r="1647">
          <cell r="A1647" t="str">
            <v>09.12.001</v>
          </cell>
          <cell r="B1647" t="str">
            <v>EX-01 EXAUSTOR AXIAL DN 40CM</v>
          </cell>
          <cell r="C1647" t="str">
            <v>UN</v>
          </cell>
        </row>
        <row r="1648">
          <cell r="A1648" t="str">
            <v>09.12.010</v>
          </cell>
          <cell r="B1648" t="str">
            <v>EXAUSTOR DN 150MM  VAZAO 280 M3HORA COM VENEZIANA AUTOFECHANTE INCLUSIVE DUTO EXAUSTAO USO EXCLUSIVO PADRAO
CRECHE</v>
          </cell>
          <cell r="C1648" t="str">
            <v>UN</v>
          </cell>
        </row>
        <row r="1649">
          <cell r="A1649" t="str">
            <v>09.12.099</v>
          </cell>
          <cell r="B1649" t="str">
            <v>SERVICOS DE APARELHOS ELETRICOS</v>
          </cell>
          <cell r="C1649" t="str">
            <v>MV</v>
          </cell>
        </row>
        <row r="1650">
          <cell r="A1650" t="str">
            <v>09.13.010</v>
          </cell>
          <cell r="B1650" t="str">
            <v>PP-02 PARA RAIOS FRANKLIN COM MASTRO AÇO GALVANIZADO 02" X 3,00M</v>
          </cell>
          <cell r="C1650" t="str">
            <v>UN</v>
          </cell>
        </row>
        <row r="1651">
          <cell r="A1651" t="str">
            <v>09.13.011</v>
          </cell>
          <cell r="B1651" t="str">
            <v>PP-03 PARA RAIOS FRANKLIN COM MASTRO AÇO GALVANIZADO  02" X 6,00M</v>
          </cell>
          <cell r="C1651" t="str">
            <v>UN</v>
          </cell>
        </row>
        <row r="1652">
          <cell r="A1652" t="str">
            <v>09.13.015</v>
          </cell>
          <cell r="B1652" t="str">
            <v>BARRA CHATA ACO GALVANIZADO (3/4"X1/8") - CAPTOR P/ PARA RAIOS</v>
          </cell>
          <cell r="C1652" t="str">
            <v>M</v>
          </cell>
        </row>
        <row r="1653">
          <cell r="A1653" t="str">
            <v>09.13.018</v>
          </cell>
          <cell r="B1653" t="str">
            <v>BARRA CHATA ACO GALVANIZADO (3/4"X1/8") - DESCIDA P/ PARA RAIO</v>
          </cell>
          <cell r="C1653" t="str">
            <v>M</v>
          </cell>
        </row>
        <row r="1654">
          <cell r="A1654" t="str">
            <v>09.13.025</v>
          </cell>
          <cell r="B1654" t="str">
            <v>CORDOALHA DE AÇO GALV. A QUENTE 80MM2 (7/16") SOB A TERRA</v>
          </cell>
          <cell r="C1654" t="str">
            <v>M</v>
          </cell>
        </row>
        <row r="1655">
          <cell r="A1655" t="str">
            <v>09.13.027</v>
          </cell>
          <cell r="B1655" t="str">
            <v>TERRA SIMPLES - 1 HASTE COM CAIXA DE INSPEÇÃO E TAMPA DE CONCRETO</v>
          </cell>
          <cell r="C1655" t="str">
            <v>UN</v>
          </cell>
        </row>
        <row r="1656">
          <cell r="A1656" t="str">
            <v>09.13.028</v>
          </cell>
          <cell r="B1656" t="str">
            <v>TERRA SIMPLES 1 HASTE COPERWELD DN 19MM X 3M SEM CAIXA DE INSPEÇAO</v>
          </cell>
          <cell r="C1656" t="str">
            <v>UN</v>
          </cell>
        </row>
        <row r="1657">
          <cell r="A1657" t="str">
            <v>09.13.030</v>
          </cell>
          <cell r="B1657" t="str">
            <v>CAIXA SUSPENSA MEDIÇÃO ATERRRAMENTO 4"X2" POLIPROPILENO Ø2''</v>
          </cell>
          <cell r="C1657" t="str">
            <v>UN</v>
          </cell>
        </row>
        <row r="1658">
          <cell r="A1658" t="str">
            <v>09.13.032</v>
          </cell>
          <cell r="B1658" t="str">
            <v>CONEXAO EXOTERMICA CABO/CABO</v>
          </cell>
          <cell r="C1658" t="str">
            <v>UN</v>
          </cell>
        </row>
        <row r="1659">
          <cell r="A1659" t="str">
            <v>09.13.033</v>
          </cell>
          <cell r="B1659" t="str">
            <v>CONEXAO EXOTERMICA CABO/HASTE</v>
          </cell>
          <cell r="C1659" t="str">
            <v>UN</v>
          </cell>
        </row>
        <row r="1660">
          <cell r="A1660" t="str">
            <v>09.13.034</v>
          </cell>
          <cell r="B1660" t="str">
            <v>CONEXAO EXOTERMICA EM ESTRUTURA METALICA</v>
          </cell>
          <cell r="C1660" t="str">
            <v>UN</v>
          </cell>
        </row>
        <row r="1661">
          <cell r="A1661" t="str">
            <v>09.13.035</v>
          </cell>
          <cell r="B1661" t="str">
            <v>RELATORIO DE INSPEÇAO E MEDIÇAO COM LAUDO TECNICO DO SISTEMA DE PROTEÇAO CONTRA DESCARGAS ATMOSFERICAS CONFORME NBR 5419</v>
          </cell>
          <cell r="C1661" t="str">
            <v>UN</v>
          </cell>
        </row>
        <row r="1662">
          <cell r="A1662" t="str">
            <v>09.13.036</v>
          </cell>
          <cell r="B1662" t="str">
            <v>TUBO DE PVC Ø 2'' X 3,00M PARA PROTEÇAO DESCIDA DE CORDOALHA</v>
          </cell>
          <cell r="C1662" t="str">
            <v>UN</v>
          </cell>
        </row>
        <row r="1663">
          <cell r="A1663" t="str">
            <v>09.13.040</v>
          </cell>
          <cell r="B1663" t="str">
            <v>CORDOALHA DE AÇO GALV. A QUENTE 50 MM2 (3/8") C/SUPORTE.DE FIXAÇÃO.</v>
          </cell>
          <cell r="C1663" t="str">
            <v>M</v>
          </cell>
        </row>
        <row r="1664">
          <cell r="A1664" t="str">
            <v>09.13.099</v>
          </cell>
          <cell r="B1664" t="str">
            <v>SERVICOS DE PARA-RAIOS</v>
          </cell>
          <cell r="C1664" t="str">
            <v>MV</v>
          </cell>
        </row>
        <row r="1665">
          <cell r="A1665" t="str">
            <v>09.50.001</v>
          </cell>
          <cell r="B1665" t="str">
            <v>REMOCAO DE OLEO DE DISJUNTOR OU TRANSFORMADOR EM CABINE PRIMARIA</v>
          </cell>
          <cell r="C1665" t="str">
            <v>L</v>
          </cell>
        </row>
        <row r="1666">
          <cell r="A1666" t="str">
            <v>09.50.003</v>
          </cell>
          <cell r="B1666" t="str">
            <v>REMOCAO DE ISOLADOR TIPO DISCO COMPL, INCL GANCHO DE SUSPENSAO OLHAL</v>
          </cell>
          <cell r="C1666" t="str">
            <v>UN</v>
          </cell>
        </row>
        <row r="1667">
          <cell r="A1667" t="str">
            <v>09.50.004</v>
          </cell>
          <cell r="B1667" t="str">
            <v>REMOCAO DE BUCHA DE PASSAGEM INT/EXT, OU DE CHAPA P/ BUCHA PASS A.T.</v>
          </cell>
          <cell r="C1667" t="str">
            <v>UN</v>
          </cell>
        </row>
        <row r="1668">
          <cell r="A1668" t="str">
            <v>09.50.005</v>
          </cell>
          <cell r="B1668" t="str">
            <v>REMOCAO DE BUCHA DE PASSAGEM PARA NEUTRO EM CABINE PRIMARIA</v>
          </cell>
          <cell r="C1668" t="str">
            <v>UN</v>
          </cell>
        </row>
        <row r="1669">
          <cell r="A1669" t="str">
            <v>09.50.007</v>
          </cell>
          <cell r="B1669" t="str">
            <v>REMOCAO DE CANTONEIRA METALICA</v>
          </cell>
          <cell r="C1669" t="str">
            <v>M</v>
          </cell>
        </row>
        <row r="1670">
          <cell r="A1670" t="str">
            <v>09.50.008</v>
          </cell>
          <cell r="B1670" t="str">
            <v>REMOCAO DE ISOLADOR TIPO CASTANHA, INCLUSIVE GANCHO DE SUSTENTACAO</v>
          </cell>
          <cell r="C1670" t="str">
            <v>UN</v>
          </cell>
        </row>
        <row r="1671">
          <cell r="A1671" t="str">
            <v>09.50.009</v>
          </cell>
          <cell r="B1671" t="str">
            <v>REMOCAO DE ISOLADOR TIPO PINO PARA A.T., INCLUSIVE PINO</v>
          </cell>
          <cell r="C1671" t="str">
            <v>UN</v>
          </cell>
        </row>
        <row r="1672">
          <cell r="A1672" t="str">
            <v>09.50.011</v>
          </cell>
          <cell r="B1672" t="str">
            <v>REMOCAO DE VERGALHAO DE COBRE</v>
          </cell>
          <cell r="C1672" t="str">
            <v>M</v>
          </cell>
        </row>
        <row r="1673">
          <cell r="A1673" t="str">
            <v>09.50.013</v>
          </cell>
          <cell r="B1673" t="str">
            <v>REMOCAO DE MUFLA EXTERNA TRIPOLAR</v>
          </cell>
          <cell r="C1673" t="str">
            <v>UN</v>
          </cell>
        </row>
        <row r="1674">
          <cell r="A1674" t="str">
            <v>09.50.014</v>
          </cell>
          <cell r="B1674" t="str">
            <v>REMOCAO DE MUFLA INTERNA TRIPOLAR</v>
          </cell>
          <cell r="C1674" t="str">
            <v>UN</v>
          </cell>
        </row>
        <row r="1675">
          <cell r="A1675" t="str">
            <v>09.50.016</v>
          </cell>
          <cell r="B1675" t="str">
            <v>REMOCAO DE CABO DE A.T. TRIPOLAR</v>
          </cell>
          <cell r="C1675" t="str">
            <v>M</v>
          </cell>
        </row>
        <row r="1676">
          <cell r="A1676" t="str">
            <v>09.50.018</v>
          </cell>
          <cell r="B1676" t="str">
            <v>REMOCAO CHAVE SECCION TRIP SECA, COMANDO POR VARA/ESTRIBO FRONTAL</v>
          </cell>
          <cell r="C1676" t="str">
            <v>UN</v>
          </cell>
        </row>
        <row r="1677">
          <cell r="A1677" t="str">
            <v>09.50.020</v>
          </cell>
          <cell r="B1677" t="str">
            <v>REMOCAO DE TRANSFORMADOR DE POTENCIAL COMPLETO</v>
          </cell>
          <cell r="C1677" t="str">
            <v>UN</v>
          </cell>
        </row>
        <row r="1678">
          <cell r="A1678" t="str">
            <v>09.50.022</v>
          </cell>
          <cell r="B1678" t="str">
            <v>REMOCAO DE DISJUNTOR DE VOLUME NORMAL OU REDUZIDO</v>
          </cell>
          <cell r="C1678" t="str">
            <v>UN</v>
          </cell>
        </row>
        <row r="1679">
          <cell r="A1679" t="str">
            <v>09.50.023</v>
          </cell>
          <cell r="B1679" t="str">
            <v>REMOCAO DE MANOPLA DE COMANDO DE DISJUNTOR DE A.T.(ENGRENAGEM INTERNA)</v>
          </cell>
          <cell r="C1679" t="str">
            <v>UN</v>
          </cell>
        </row>
        <row r="1680">
          <cell r="A1680" t="str">
            <v>09.50.024</v>
          </cell>
          <cell r="B1680" t="str">
            <v>REMOCAO DE JANELA DE VENTILACAO PADRAO ELETROPAULO</v>
          </cell>
          <cell r="C1680" t="str">
            <v>UN</v>
          </cell>
        </row>
        <row r="1681">
          <cell r="A1681" t="str">
            <v>09.50.025</v>
          </cell>
          <cell r="B1681" t="str">
            <v>REMOCAO RELE DE SOBRE-CORRENTE,INFRATENSAO/BOBINA MINIMA DO DISJ A.T.</v>
          </cell>
          <cell r="C1681" t="str">
            <v>UN</v>
          </cell>
        </row>
        <row r="1682">
          <cell r="A1682" t="str">
            <v>09.50.026</v>
          </cell>
          <cell r="B1682" t="str">
            <v>REMOCAO DE TRANSFORMADOR DE POTENCIA EM CABINE PRIMARIA</v>
          </cell>
          <cell r="C1682" t="str">
            <v>UN</v>
          </cell>
        </row>
        <row r="1683">
          <cell r="A1683" t="str">
            <v>09.50.027</v>
          </cell>
          <cell r="B1683" t="str">
            <v>REMOCAO DE TRANSFORMADOR DE POTENCIA EM POSTE OU ESTALEIRO</v>
          </cell>
          <cell r="C1683" t="str">
            <v>UN</v>
          </cell>
        </row>
        <row r="1684">
          <cell r="A1684" t="str">
            <v>09.50.029</v>
          </cell>
          <cell r="B1684" t="str">
            <v>REMOÇÃO DE POSTE DE CONCRETO</v>
          </cell>
          <cell r="C1684" t="str">
            <v>UN</v>
          </cell>
        </row>
        <row r="1685">
          <cell r="A1685" t="str">
            <v>09.50.030</v>
          </cell>
          <cell r="B1685" t="str">
            <v>REMOCAO DE PARA-RAIO TIPO CRISTAL VALVE EM POSTE SINGELO OU ESTALEIRO</v>
          </cell>
          <cell r="C1685" t="str">
            <v>UN</v>
          </cell>
        </row>
        <row r="1686">
          <cell r="A1686" t="str">
            <v>09.50.031</v>
          </cell>
          <cell r="B1686" t="str">
            <v>REMOCAO DE PARA-RAIO TIPO CRISTAL-VALVE EM CABINE PRIMARIA</v>
          </cell>
          <cell r="C1686" t="str">
            <v>UN</v>
          </cell>
        </row>
        <row r="1687">
          <cell r="A1687" t="str">
            <v>09.50.032</v>
          </cell>
          <cell r="B1687" t="str">
            <v>REMOCAO DE CRUZETA DE MADEIRA</v>
          </cell>
          <cell r="C1687" t="str">
            <v>UN</v>
          </cell>
        </row>
        <row r="1688">
          <cell r="A1688" t="str">
            <v>09.50.033</v>
          </cell>
          <cell r="B1688" t="str">
            <v>REMOCAO DE MAO FRANCESA</v>
          </cell>
          <cell r="C1688" t="str">
            <v>UN</v>
          </cell>
        </row>
        <row r="1689">
          <cell r="A1689" t="str">
            <v>09.50.034</v>
          </cell>
          <cell r="B1689" t="str">
            <v>REMOCAO DE CHAVE FUSIVEL INDICADORA TIPO MATHEUS</v>
          </cell>
          <cell r="C1689" t="str">
            <v>UN</v>
          </cell>
        </row>
        <row r="1690">
          <cell r="A1690" t="str">
            <v>09.50.036</v>
          </cell>
          <cell r="B1690" t="str">
            <v>REMOCAO DE SUPORTE DE TRANSFORMADOR EM POSTE SINGELO OU ESTALEIRO</v>
          </cell>
          <cell r="C1690" t="str">
            <v>UN</v>
          </cell>
        </row>
        <row r="1691">
          <cell r="A1691" t="str">
            <v>09.50.037</v>
          </cell>
          <cell r="B1691" t="str">
            <v>REMOCAO CINTA FIXACAO DE ELETRODUTO OU SELA P/CRUZETA MAD EM POSTE</v>
          </cell>
          <cell r="C1691" t="str">
            <v>UN</v>
          </cell>
        </row>
        <row r="1692">
          <cell r="A1692" t="str">
            <v>09.50.039</v>
          </cell>
          <cell r="B1692" t="str">
            <v>REMOCAO DE CAIXAS DE MEDICAO OU CAIXAS P/ TRANSF. DE CORRENTE</v>
          </cell>
          <cell r="C1692" t="str">
            <v>UN</v>
          </cell>
        </row>
        <row r="1693">
          <cell r="A1693" t="str">
            <v>09.50.099</v>
          </cell>
          <cell r="B1693" t="str">
            <v>DEMOLICOES DE ALTA TENSAO</v>
          </cell>
          <cell r="C1693" t="str">
            <v>MV</v>
          </cell>
        </row>
        <row r="1694">
          <cell r="A1694" t="str">
            <v>09.52.001</v>
          </cell>
          <cell r="B1694" t="str">
            <v>REMOCAO DE POSTE ACO GALV. OU CAIXA ACO P/ ENTRADA ENERGIA EM B.T.</v>
          </cell>
          <cell r="C1694" t="str">
            <v>UN</v>
          </cell>
        </row>
        <row r="1695">
          <cell r="A1695" t="str">
            <v>09.52.002</v>
          </cell>
          <cell r="B1695" t="str">
            <v>REMOCAO DE POSTE DE CONCRETO DE ENTRADA EM B.T.</v>
          </cell>
          <cell r="C1695" t="str">
            <v>UN</v>
          </cell>
        </row>
        <row r="1696">
          <cell r="A1696" t="str">
            <v>09.52.003</v>
          </cell>
          <cell r="B1696" t="str">
            <v>REMOCAO DE ARMACAO TIPO BRAQUET</v>
          </cell>
          <cell r="C1696" t="str">
            <v>UN</v>
          </cell>
        </row>
        <row r="1697">
          <cell r="A1697" t="str">
            <v>09.52.004</v>
          </cell>
          <cell r="B1697" t="str">
            <v>REMOCAO DE CABECOTE TIPO TELEFONICA</v>
          </cell>
          <cell r="C1697" t="str">
            <v>UN</v>
          </cell>
        </row>
        <row r="1698">
          <cell r="A1698" t="str">
            <v>09.52.005</v>
          </cell>
          <cell r="B1698" t="str">
            <v>REMOCAO DE CAIXA DE ENTRADA DE TELEFONE PADRAO TELEFONICA</v>
          </cell>
          <cell r="C1698" t="str">
            <v>UN</v>
          </cell>
        </row>
        <row r="1699">
          <cell r="A1699" t="str">
            <v>09.52.007</v>
          </cell>
          <cell r="B1699" t="str">
            <v>REMOCAO DE TUBULACAO ELETRICA EMBUTIDA ATE 2"</v>
          </cell>
          <cell r="C1699" t="str">
            <v>M</v>
          </cell>
        </row>
        <row r="1700">
          <cell r="A1700" t="str">
            <v>09.52.008</v>
          </cell>
          <cell r="B1700" t="str">
            <v>REMOCAO DE TUBULACAO ELETRICA EMBUTIDA ACIMA DE 2"</v>
          </cell>
          <cell r="C1700" t="str">
            <v>M</v>
          </cell>
        </row>
        <row r="1701">
          <cell r="A1701" t="str">
            <v>09.52.009</v>
          </cell>
          <cell r="B1701" t="str">
            <v>REMOCAO DE TUBULACAO ELETRICA APARENTE ATE 2"</v>
          </cell>
          <cell r="C1701" t="str">
            <v>M</v>
          </cell>
        </row>
        <row r="1702">
          <cell r="A1702" t="str">
            <v>09.52.010</v>
          </cell>
          <cell r="B1702" t="str">
            <v>REMOCAO DE TUBULACAO ELETRICA APARENTE ACIMA 2"</v>
          </cell>
          <cell r="C1702" t="str">
            <v>M</v>
          </cell>
        </row>
        <row r="1703">
          <cell r="A1703" t="str">
            <v>09.52.015</v>
          </cell>
          <cell r="B1703" t="str">
            <v>REMOCAO DE CAIXA PARA FUSIVEL OU TOMADA INSTALADA EM PERFILADOS</v>
          </cell>
          <cell r="C1703" t="str">
            <v>UN</v>
          </cell>
        </row>
        <row r="1704">
          <cell r="A1704" t="str">
            <v>09.52.016</v>
          </cell>
          <cell r="B1704" t="str">
            <v>REMOCAO DE CAIXAS ESTAMPADAS</v>
          </cell>
          <cell r="C1704" t="str">
            <v>UN</v>
          </cell>
        </row>
        <row r="1705">
          <cell r="A1705" t="str">
            <v>09.52.017</v>
          </cell>
          <cell r="B1705" t="str">
            <v>REMOCAO DE FIO EMBUTIDO ATE 16 MM2</v>
          </cell>
          <cell r="C1705" t="str">
            <v>M</v>
          </cell>
        </row>
        <row r="1706">
          <cell r="A1706" t="str">
            <v>09.52.018</v>
          </cell>
          <cell r="B1706" t="str">
            <v>REMOCAO DE CABO EMBUTIDO ACIMA DE 16 MM2</v>
          </cell>
          <cell r="C1706" t="str">
            <v>M</v>
          </cell>
        </row>
        <row r="1707">
          <cell r="A1707" t="str">
            <v>09.52.019</v>
          </cell>
          <cell r="B1707" t="str">
            <v>REMOCAO DE FIO APARENTE ATE 16 MM2</v>
          </cell>
          <cell r="C1707" t="str">
            <v>M</v>
          </cell>
        </row>
        <row r="1708">
          <cell r="A1708" t="str">
            <v>09.52.020</v>
          </cell>
          <cell r="B1708" t="str">
            <v>REMOCAO DE CABO APARENTE ACIMA DE 16 MM2</v>
          </cell>
          <cell r="C1708" t="str">
            <v>M</v>
          </cell>
        </row>
        <row r="1709">
          <cell r="A1709" t="str">
            <v>09.52.021</v>
          </cell>
          <cell r="B1709" t="str">
            <v>REMOCAO DE TERMINAIS ,CONECTORES DE PRESSAO OU ROLDANAS PARA CABOS</v>
          </cell>
          <cell r="C1709" t="str">
            <v>UN</v>
          </cell>
        </row>
        <row r="1710">
          <cell r="A1710" t="str">
            <v>09.52.022</v>
          </cell>
          <cell r="B1710" t="str">
            <v>REMOCAO DE TERMINAIS OU CONECTORES DE SOLDA PARA CABOS</v>
          </cell>
          <cell r="C1710" t="str">
            <v>UN</v>
          </cell>
        </row>
        <row r="1711">
          <cell r="A1711" t="str">
            <v>09.52.026</v>
          </cell>
          <cell r="B1711" t="str">
            <v>REMOCAO DE FUNDO OU PORTAS MADEIRA/METAL .P/QUADROS OU CAIXAS PASSAGEM</v>
          </cell>
          <cell r="C1711" t="str">
            <v>M2</v>
          </cell>
        </row>
        <row r="1712">
          <cell r="A1712" t="str">
            <v>09.52.028</v>
          </cell>
          <cell r="B1712" t="str">
            <v>REMOCAO DE FECHADURAS TIPO YALE (Q.DISTRIBUICAO)</v>
          </cell>
          <cell r="C1712" t="str">
            <v>UN</v>
          </cell>
        </row>
        <row r="1713">
          <cell r="A1713" t="str">
            <v>09.52.029</v>
          </cell>
          <cell r="B1713" t="str">
            <v>REMOCAO DE CHAVES BASE MARMORE,NH UNIPOLAR OU DISJUNT.NO-FUSE EM BT</v>
          </cell>
          <cell r="C1713" t="str">
            <v>UN</v>
          </cell>
        </row>
        <row r="1714">
          <cell r="A1714" t="str">
            <v>09.52.030</v>
          </cell>
          <cell r="B1714" t="str">
            <v>REMOCAO DE DISJUNTOR  QUICK-LAG OU BASE P/ FUSIVEL DIAZED EM B.T</v>
          </cell>
          <cell r="C1714" t="str">
            <v>UN</v>
          </cell>
        </row>
        <row r="1715">
          <cell r="A1715" t="str">
            <v>09.52.034</v>
          </cell>
          <cell r="B1715" t="str">
            <v>REMOCAO DE BASE OU CHAVE PARA FUSIVEL NH TIPO UNIPOLAR</v>
          </cell>
          <cell r="C1715" t="str">
            <v>UN</v>
          </cell>
        </row>
        <row r="1716">
          <cell r="A1716" t="str">
            <v>09.52.035</v>
          </cell>
          <cell r="B1716" t="str">
            <v>REMOCAO DE CHAVE OU BASE NH TRIPOL. OU CHAVE PACCO ROTATIVA EM B.T</v>
          </cell>
          <cell r="C1716" t="str">
            <v>UN</v>
          </cell>
        </row>
        <row r="1717">
          <cell r="A1717" t="str">
            <v>09.52.037</v>
          </cell>
          <cell r="B1717" t="str">
            <v>REMOCAO DE CHAVE DE ACAO RAPIDA,COMANDO FRONTAL MONTADO EM PAINEL B.T</v>
          </cell>
          <cell r="C1717" t="str">
            <v>UN</v>
          </cell>
        </row>
        <row r="1718">
          <cell r="A1718" t="str">
            <v>09.52.039</v>
          </cell>
          <cell r="B1718" t="str">
            <v>REMOCAO DE BARRAMENTO DE COBRE</v>
          </cell>
          <cell r="C1718" t="str">
            <v>M</v>
          </cell>
        </row>
        <row r="1719">
          <cell r="A1719" t="str">
            <v>09.52.099</v>
          </cell>
          <cell r="B1719" t="str">
            <v>DEMOLICOES DE BAIXA TENSAO</v>
          </cell>
          <cell r="C1719" t="str">
            <v>MV</v>
          </cell>
        </row>
        <row r="1720">
          <cell r="A1720" t="str">
            <v>09.54.001</v>
          </cell>
          <cell r="B1720" t="str">
            <v>REMOCAO DE INTERRUPTORES TOMADAS BOTOES DE CAMPAINHA E CIGARRAS</v>
          </cell>
          <cell r="C1720" t="str">
            <v>UN</v>
          </cell>
        </row>
        <row r="1721">
          <cell r="A1721" t="str">
            <v>09.54.002</v>
          </cell>
          <cell r="B1721" t="str">
            <v>REMOCAO DE CHAVE AUTOMATICA DA BOIA</v>
          </cell>
          <cell r="C1721" t="str">
            <v>UN</v>
          </cell>
        </row>
        <row r="1722">
          <cell r="A1722" t="str">
            <v>09.54.003</v>
          </cell>
          <cell r="B1722" t="str">
            <v>REMOCAO DE CONTACTOR MAGNETICO P/ QUADRO DE COMANDO DE BOMBA RECALQUE</v>
          </cell>
          <cell r="C1722" t="str">
            <v>UN</v>
          </cell>
        </row>
        <row r="1723">
          <cell r="A1723" t="str">
            <v>09.54.004</v>
          </cell>
          <cell r="B1723" t="str">
            <v>REMOCAO DE MOTOR BOMBA DE RECALQUE</v>
          </cell>
          <cell r="C1723" t="str">
            <v>UN</v>
          </cell>
        </row>
        <row r="1724">
          <cell r="A1724" t="str">
            <v>09.54.005</v>
          </cell>
          <cell r="B1724" t="str">
            <v>REMOCAO AP.ILUM FLUORESC.C/PLAFON E PEND,OU CANOPLA P/ LUM.PENDENTE</v>
          </cell>
          <cell r="C1724" t="str">
            <v>UN</v>
          </cell>
        </row>
        <row r="1725">
          <cell r="A1725" t="str">
            <v>09.54.006</v>
          </cell>
          <cell r="B1725" t="str">
            <v>REMOCAO APARELHO ILUMINACAO,PLAFONS E PENDENTES P/LAMPADAS FLUORESC</v>
          </cell>
          <cell r="C1725" t="str">
            <v>UN</v>
          </cell>
        </row>
        <row r="1726">
          <cell r="A1726" t="str">
            <v>09.54.007</v>
          </cell>
          <cell r="B1726" t="str">
            <v>REMOCAO DE SOQUETES P/ LAMPADAS INCANDES OU DE CORRENTES P/ PENDENTES</v>
          </cell>
          <cell r="C1726" t="str">
            <v>UN</v>
          </cell>
        </row>
        <row r="1727">
          <cell r="A1727" t="str">
            <v>09.54.013</v>
          </cell>
          <cell r="B1727" t="str">
            <v>REMOCAO DE REATORES PARA LAMPADAS HG EM POSTES</v>
          </cell>
          <cell r="C1727" t="str">
            <v>UN</v>
          </cell>
        </row>
        <row r="1728">
          <cell r="A1728" t="str">
            <v>09.54.014</v>
          </cell>
          <cell r="B1728" t="str">
            <v>REMOCAO DE AP. ILUMIN. EM POSTES OU DE PROJETORES EM FACHADAS</v>
          </cell>
          <cell r="C1728" t="str">
            <v>UN</v>
          </cell>
        </row>
        <row r="1729">
          <cell r="A1729" t="str">
            <v>09.54.016</v>
          </cell>
          <cell r="B1729" t="str">
            <v>REMOCAO DE PROJETORES EM JARDINS OU DE LUZ DE OBSTACULO</v>
          </cell>
          <cell r="C1729" t="str">
            <v>UN</v>
          </cell>
        </row>
        <row r="1730">
          <cell r="A1730" t="str">
            <v>09.54.017</v>
          </cell>
          <cell r="B1730" t="str">
            <v>REMOCAO DE ARANDELA EXTERNA EM BRACO DE FERRO</v>
          </cell>
          <cell r="C1730" t="str">
            <v>UN</v>
          </cell>
        </row>
        <row r="1731">
          <cell r="A1731" t="str">
            <v>09.54.018</v>
          </cell>
          <cell r="B1731" t="str">
            <v>REMOCAO DO APARELHO A PROVA DE TEMPO, GASES E VAPOR</v>
          </cell>
          <cell r="C1731" t="str">
            <v>UN</v>
          </cell>
        </row>
        <row r="1732">
          <cell r="A1732" t="str">
            <v>09.54.019</v>
          </cell>
          <cell r="B1732" t="str">
            <v>REMOCAO DE CRUZETAS DE FERRO PARA FIXACAO DE PROJETORES</v>
          </cell>
          <cell r="C1732" t="str">
            <v>UN</v>
          </cell>
        </row>
        <row r="1733">
          <cell r="A1733" t="str">
            <v>09.54.020</v>
          </cell>
          <cell r="B1733" t="str">
            <v>REMOCAO DE POSTE CURVO, INCLUINDO BASES DE FIXACAO</v>
          </cell>
          <cell r="C1733" t="str">
            <v>UN</v>
          </cell>
        </row>
        <row r="1734">
          <cell r="A1734" t="str">
            <v>09.54.021</v>
          </cell>
          <cell r="B1734" t="str">
            <v>REMOCAO DE POSTE DE FERRO RETO ENGASTADO NO SOLO</v>
          </cell>
          <cell r="C1734" t="str">
            <v>UN</v>
          </cell>
        </row>
        <row r="1735">
          <cell r="A1735" t="str">
            <v>09.54.099</v>
          </cell>
          <cell r="B1735" t="str">
            <v>DEMOLICOES DE APARELHOS E EQUIPAMENTOS</v>
          </cell>
          <cell r="C1735" t="str">
            <v>MV</v>
          </cell>
        </row>
        <row r="1736">
          <cell r="A1736" t="str">
            <v>09.56.001</v>
          </cell>
          <cell r="B1736" t="str">
            <v>REMOCAO DE CAPTOR DE PARA-RAIOS TIPO FRANKLIN OU RADIATIVO</v>
          </cell>
          <cell r="C1736" t="str">
            <v>UN</v>
          </cell>
        </row>
        <row r="1737">
          <cell r="A1737" t="str">
            <v>09.56.003</v>
          </cell>
          <cell r="B1737" t="str">
            <v>REMOCAO DE BASE E HASTE DE PARA-RAIO</v>
          </cell>
          <cell r="C1737" t="str">
            <v>UN</v>
          </cell>
        </row>
        <row r="1738">
          <cell r="A1738" t="str">
            <v>09.56.004</v>
          </cell>
          <cell r="B1738" t="str">
            <v>REMOCAO CABOS E ESTICADORES OU DE BRACADEIRAS P/ 3 ESTAIS EM P.RAIOS</v>
          </cell>
          <cell r="C1738" t="str">
            <v>M</v>
          </cell>
        </row>
        <row r="1739">
          <cell r="A1739" t="str">
            <v>09.56.005</v>
          </cell>
          <cell r="B1739" t="str">
            <v>REMOCAO DE CABO DE COBRE NU</v>
          </cell>
          <cell r="C1739" t="str">
            <v>M</v>
          </cell>
        </row>
        <row r="1740">
          <cell r="A1740" t="str">
            <v>09.56.006</v>
          </cell>
          <cell r="B1740" t="str">
            <v>REMOCAO DE CABO COBRE NU PARA ATERRAMENTO</v>
          </cell>
          <cell r="C1740" t="str">
            <v>M</v>
          </cell>
        </row>
        <row r="1741">
          <cell r="A1741" t="str">
            <v>09.56.007</v>
          </cell>
          <cell r="B1741" t="str">
            <v>REMOCAO DE CONECTOR TIPO SPLIT-BOLDT PARA CABOS DE ATERRAMENTO</v>
          </cell>
          <cell r="C1741" t="str">
            <v>UN</v>
          </cell>
        </row>
        <row r="1742">
          <cell r="A1742" t="str">
            <v>09.56.009</v>
          </cell>
          <cell r="B1742" t="str">
            <v>REMOCAO DE BRACADEIRAS PARA PASSAGEM DE CABOS DE COBRE NU</v>
          </cell>
          <cell r="C1742" t="str">
            <v>UN</v>
          </cell>
        </row>
        <row r="1743">
          <cell r="A1743" t="str">
            <v>09.56.012</v>
          </cell>
          <cell r="B1743" t="str">
            <v>REMOCAO DE TUBO DE PROTECAO DE CABO DE COBRE NU INCL. FIXACOES</v>
          </cell>
          <cell r="C1743" t="str">
            <v>UN</v>
          </cell>
        </row>
        <row r="1744">
          <cell r="A1744" t="str">
            <v>09.56.099</v>
          </cell>
          <cell r="B1744" t="str">
            <v>DEMOLICOES DE PARA-RAIOS E ATERRAMENTO</v>
          </cell>
          <cell r="C1744" t="str">
            <v>MV</v>
          </cell>
        </row>
        <row r="1745">
          <cell r="A1745" t="str">
            <v>09.60.003</v>
          </cell>
          <cell r="B1745" t="str">
            <v>RETIRADA DE ISOLADOR TIPO DISCO COMPL INCL GANCHO DE SUSPENSAO TIPO OLHAL</v>
          </cell>
          <cell r="C1745" t="str">
            <v>UN</v>
          </cell>
        </row>
        <row r="1746">
          <cell r="A1746" t="str">
            <v>09.60.004</v>
          </cell>
          <cell r="B1746" t="str">
            <v>RETIRADA DE BUCHA DE PASS.INT/EXT, OU DE CHAPA ACO P/ BUCHA PASSAGEM A.T.</v>
          </cell>
          <cell r="C1746" t="str">
            <v>UN</v>
          </cell>
        </row>
        <row r="1747">
          <cell r="A1747" t="str">
            <v>09.60.007</v>
          </cell>
          <cell r="B1747" t="str">
            <v>RETIRADA DE CANTONEIRA METÁLICA</v>
          </cell>
          <cell r="C1747" t="str">
            <v>M</v>
          </cell>
        </row>
        <row r="1748">
          <cell r="A1748" t="str">
            <v>09.60.008</v>
          </cell>
          <cell r="B1748" t="str">
            <v>RETIRADA DE ISOLADOR TIPO CASTANHA INCL GANCHO DE SUSTENTAÇÃO</v>
          </cell>
          <cell r="C1748" t="str">
            <v>UN</v>
          </cell>
        </row>
        <row r="1749">
          <cell r="A1749" t="str">
            <v>09.60.009</v>
          </cell>
          <cell r="B1749" t="str">
            <v>RETIRADA DE ISOLADOR TIPO PINO PARA A.T. INCLUSIVE PINO</v>
          </cell>
          <cell r="C1749" t="str">
            <v>UN</v>
          </cell>
        </row>
        <row r="1750">
          <cell r="A1750" t="str">
            <v>09.60.011</v>
          </cell>
          <cell r="B1750" t="str">
            <v>RETIRADA DE VERGALHÃO DE COBRE</v>
          </cell>
          <cell r="C1750" t="str">
            <v>M</v>
          </cell>
        </row>
        <row r="1751">
          <cell r="A1751" t="str">
            <v>09.60.012</v>
          </cell>
          <cell r="B1751" t="str">
            <v>RETIRADA DE TERMINAL OU CONECTOR PARA VERGALHAO DE COBRE</v>
          </cell>
          <cell r="C1751" t="str">
            <v>UN</v>
          </cell>
        </row>
        <row r="1752">
          <cell r="A1752" t="str">
            <v>09.60.018</v>
          </cell>
          <cell r="B1752" t="str">
            <v>RETIRADA DE CHAVE SECCION TRIP SECA, COMANDO POR VARA/ESTRIBO FRONTAL</v>
          </cell>
          <cell r="C1752" t="str">
            <v>UN</v>
          </cell>
        </row>
        <row r="1753">
          <cell r="A1753" t="str">
            <v>09.60.020</v>
          </cell>
          <cell r="B1753" t="str">
            <v>RETIRADA DE TRANSFORMADOR DE POTENCIAL COMPLETO</v>
          </cell>
          <cell r="C1753" t="str">
            <v>UN</v>
          </cell>
        </row>
        <row r="1754">
          <cell r="A1754" t="str">
            <v>09.60.022</v>
          </cell>
          <cell r="B1754" t="str">
            <v>RETIRADA DE DISJUNTOR DE VOLUME NORMAL OU REDUZIDO</v>
          </cell>
          <cell r="C1754" t="str">
            <v>UN</v>
          </cell>
        </row>
        <row r="1755">
          <cell r="A1755" t="str">
            <v>09.60.023</v>
          </cell>
          <cell r="B1755" t="str">
            <v>RETIRADA DE MANOPLA DE COMANDO DO DISJUNTOR DE A.T. (ENGRENAGEM INTERNA)</v>
          </cell>
          <cell r="C1755" t="str">
            <v>UN</v>
          </cell>
        </row>
        <row r="1756">
          <cell r="A1756" t="str">
            <v>09.60.026</v>
          </cell>
          <cell r="B1756" t="str">
            <v>RETIRADA DE TRANSFORMADOR DE POTENCIA EM CABINE PRIMARIA</v>
          </cell>
          <cell r="C1756" t="str">
            <v>UN</v>
          </cell>
        </row>
        <row r="1757">
          <cell r="A1757" t="str">
            <v>09.60.027</v>
          </cell>
          <cell r="B1757" t="str">
            <v>RETIRADA DE TRANSFORMADOR DE POTENCIA EM POSTE OU ESTALEIRO</v>
          </cell>
          <cell r="C1757" t="str">
            <v>UN</v>
          </cell>
        </row>
        <row r="1758">
          <cell r="A1758" t="str">
            <v>09.60.029</v>
          </cell>
          <cell r="B1758" t="str">
            <v>RETIRADA DE POSTE DE CONCRETO</v>
          </cell>
          <cell r="C1758" t="str">
            <v>UN</v>
          </cell>
        </row>
        <row r="1759">
          <cell r="A1759" t="str">
            <v>09.60.034</v>
          </cell>
          <cell r="B1759" t="str">
            <v>RETIRADA DE CHAVE FUSIVEL INDICADORA TIPO MATHEUS</v>
          </cell>
          <cell r="C1759" t="str">
            <v>UN</v>
          </cell>
        </row>
        <row r="1760">
          <cell r="A1760" t="str">
            <v>09.60.099</v>
          </cell>
          <cell r="B1760" t="str">
            <v>RETIRADAS DE ALTA TENSAO</v>
          </cell>
          <cell r="C1760" t="str">
            <v>MV</v>
          </cell>
        </row>
        <row r="1761">
          <cell r="A1761" t="str">
            <v>09.62.001</v>
          </cell>
          <cell r="B1761" t="str">
            <v>RETIRADA DE POSTE GALVANIZADO DE ENTRADA EM B.T.</v>
          </cell>
          <cell r="C1761" t="str">
            <v>UN</v>
          </cell>
        </row>
        <row r="1762">
          <cell r="A1762" t="str">
            <v>09.62.002</v>
          </cell>
          <cell r="B1762" t="str">
            <v>RETIRADA DE POSTE DE CONCRETO DE ENTRADA EM B.T.</v>
          </cell>
          <cell r="C1762" t="str">
            <v>UN</v>
          </cell>
        </row>
        <row r="1763">
          <cell r="A1763" t="str">
            <v>09.62.003</v>
          </cell>
          <cell r="B1763" t="str">
            <v>RETIRADA DE ARMACAO T BRAQUET, CONDULETES OU DE CX.FUSIV/TOMADAS EM PERFILADO</v>
          </cell>
          <cell r="C1763" t="str">
            <v>UN</v>
          </cell>
        </row>
        <row r="1764">
          <cell r="A1764" t="str">
            <v>09.62.004</v>
          </cell>
          <cell r="B1764" t="str">
            <v>RETIRADA DE CABECOTE PADRAO TELEFONICA OU DE BASE P/DISJUNTOR QUICK LAG</v>
          </cell>
          <cell r="C1764" t="str">
            <v>UN</v>
          </cell>
        </row>
        <row r="1765">
          <cell r="A1765" t="str">
            <v>09.62.009</v>
          </cell>
          <cell r="B1765" t="str">
            <v>RETIRADA DE TUBULACAO ELETRICA APARENTE ATE 2"</v>
          </cell>
          <cell r="C1765" t="str">
            <v>M</v>
          </cell>
        </row>
        <row r="1766">
          <cell r="A1766" t="str">
            <v>09.62.010</v>
          </cell>
          <cell r="B1766" t="str">
            <v>RETIRADA DE TUBULACAO ELETRICA APARENTE ACIMA 2"</v>
          </cell>
          <cell r="C1766" t="str">
            <v>M</v>
          </cell>
        </row>
        <row r="1767">
          <cell r="A1767" t="str">
            <v>09.62.012</v>
          </cell>
          <cell r="B1767" t="str">
            <v>RETIRADA DE PERFILADOS</v>
          </cell>
          <cell r="C1767" t="str">
            <v>M</v>
          </cell>
        </row>
        <row r="1768">
          <cell r="A1768" t="str">
            <v>09.62.014</v>
          </cell>
          <cell r="B1768" t="str">
            <v>RETIRADA DE GANCHOS DE SUSTENTACAO DE LUMINARIAS EM PERFILADOS</v>
          </cell>
          <cell r="C1768" t="str">
            <v>UN</v>
          </cell>
        </row>
        <row r="1769">
          <cell r="A1769" t="str">
            <v>09.62.017</v>
          </cell>
          <cell r="B1769" t="str">
            <v>RETIRADA DE FIO EMBUTIDO ATE 16 MM2</v>
          </cell>
          <cell r="C1769" t="str">
            <v>M</v>
          </cell>
        </row>
        <row r="1770">
          <cell r="A1770" t="str">
            <v>09.62.018</v>
          </cell>
          <cell r="B1770" t="str">
            <v>RETIRADA DE CABO EMBUTIDO ACIMA DE 16 MM2</v>
          </cell>
          <cell r="C1770" t="str">
            <v>M</v>
          </cell>
        </row>
        <row r="1771">
          <cell r="A1771" t="str">
            <v>09.62.019</v>
          </cell>
          <cell r="B1771" t="str">
            <v>RETIRADA DE FIO APARENTE ATE 16 MM2</v>
          </cell>
          <cell r="C1771" t="str">
            <v>M</v>
          </cell>
        </row>
        <row r="1772">
          <cell r="A1772" t="str">
            <v>09.62.020</v>
          </cell>
          <cell r="B1772" t="str">
            <v>RETIRADA DE CABO APARENTE ACIMA DE 16 MM2</v>
          </cell>
          <cell r="C1772" t="str">
            <v>M</v>
          </cell>
        </row>
        <row r="1773">
          <cell r="A1773" t="str">
            <v>09.62.021</v>
          </cell>
          <cell r="B1773" t="str">
            <v>RETIRADA DE TERMINAIS/CONECTORES DE PRESSAO P/CABOS OU DE ROLDANAS</v>
          </cell>
          <cell r="C1773" t="str">
            <v>UN</v>
          </cell>
        </row>
        <row r="1774">
          <cell r="A1774" t="str">
            <v>09.62.024</v>
          </cell>
          <cell r="B1774" t="str">
            <v>RETIRADA E DESMONTAGEM QD.DISTRIB, CAIXA PASSAGEM OU QD. CHAMADA</v>
          </cell>
          <cell r="C1774" t="str">
            <v>M2</v>
          </cell>
        </row>
        <row r="1775">
          <cell r="A1775" t="str">
            <v>09.62.099</v>
          </cell>
          <cell r="B1775" t="str">
            <v>RETIRADAS DE BAIXA TENSAO</v>
          </cell>
          <cell r="C1775" t="str">
            <v>MV</v>
          </cell>
        </row>
        <row r="1776">
          <cell r="A1776" t="str">
            <v>09.64.004</v>
          </cell>
          <cell r="B1776" t="str">
            <v>RETIRADA DE MOTOR DE BOMBA DE RECALQUE</v>
          </cell>
          <cell r="C1776" t="str">
            <v>UN</v>
          </cell>
        </row>
        <row r="1777">
          <cell r="A1777" t="str">
            <v>09.64.005</v>
          </cell>
          <cell r="B1777" t="str">
            <v>RETIRADA DE APARELHO DE ILUMINACAO, PLAFONS E PENDENTES P/LAMPADAS INCANDESC</v>
          </cell>
          <cell r="C1777" t="str">
            <v>UN</v>
          </cell>
        </row>
        <row r="1778">
          <cell r="A1778" t="str">
            <v>09.64.006</v>
          </cell>
          <cell r="B1778" t="str">
            <v>RETIRADA DE APARELHOS DE ILUMINACAO, PLAFONS E PENDENTES P/LAMPADAS FLUORESC</v>
          </cell>
          <cell r="C1778" t="str">
            <v>UN</v>
          </cell>
        </row>
        <row r="1779">
          <cell r="A1779" t="str">
            <v>09.64.014</v>
          </cell>
          <cell r="B1779" t="str">
            <v>RETIRADA DE AP.ILUM.EM POSTE,ARANDELA EXT BRACO ACO OU PROJET EM FACHADA</v>
          </cell>
          <cell r="C1779" t="str">
            <v>UN</v>
          </cell>
        </row>
        <row r="1780">
          <cell r="A1780" t="str">
            <v>09.64.016</v>
          </cell>
          <cell r="B1780" t="str">
            <v>RETIRADA DE PROJETORES EM JARDINS</v>
          </cell>
          <cell r="C1780" t="str">
            <v>UN</v>
          </cell>
        </row>
        <row r="1781">
          <cell r="A1781" t="str">
            <v>09.64.018</v>
          </cell>
          <cell r="B1781" t="str">
            <v>RETIRADA DE APARELHO A PROVA DE TEMPO, GASES E VAPOR</v>
          </cell>
          <cell r="C1781" t="str">
            <v>UN</v>
          </cell>
        </row>
        <row r="1782">
          <cell r="A1782" t="str">
            <v>09.64.020</v>
          </cell>
          <cell r="B1782" t="str">
            <v>RETIRADA DE POSTE CURVO, INCLUINDO BASES DE FIXACAO</v>
          </cell>
          <cell r="C1782" t="str">
            <v>UN</v>
          </cell>
        </row>
        <row r="1783">
          <cell r="A1783" t="str">
            <v>09.64.023</v>
          </cell>
          <cell r="B1783" t="str">
            <v>RETIRADA DE POSTE DE FERRO RETO ENGASTADO NO SOLO</v>
          </cell>
          <cell r="C1783" t="str">
            <v>UN</v>
          </cell>
        </row>
        <row r="1784">
          <cell r="A1784" t="str">
            <v>09.64.024</v>
          </cell>
          <cell r="B1784" t="str">
            <v>RETIRADA DE POSTE DE CONCRETO DE ATE 10M ACIMA DO SOLO</v>
          </cell>
          <cell r="C1784" t="str">
            <v>UN</v>
          </cell>
        </row>
        <row r="1785">
          <cell r="A1785" t="str">
            <v>09.64.099</v>
          </cell>
          <cell r="B1785" t="str">
            <v>RETIRADAS DE APARELHOS E EQUIPAMENTOS</v>
          </cell>
          <cell r="C1785" t="str">
            <v>MV</v>
          </cell>
        </row>
        <row r="1786">
          <cell r="A1786" t="str">
            <v>09.66.001</v>
          </cell>
          <cell r="B1786" t="str">
            <v>RETIRADA DE CAPTOR DE PARA-RAIOS TIPO FRANKLIN</v>
          </cell>
          <cell r="C1786" t="str">
            <v>UN</v>
          </cell>
        </row>
        <row r="1787">
          <cell r="A1787" t="str">
            <v>09.66.003</v>
          </cell>
          <cell r="B1787" t="str">
            <v>RETIRADA DE BASE E HASTE,OU DE BRAÇADEIRA C/3 ESTAIS EM PARA-RAIOS</v>
          </cell>
          <cell r="C1787" t="str">
            <v>UN</v>
          </cell>
        </row>
        <row r="1788">
          <cell r="A1788" t="str">
            <v>09.66.004</v>
          </cell>
          <cell r="B1788" t="str">
            <v>RETIRADA DE CABOS DE AÇO E ESTICADORES DE PARA-RAIOS</v>
          </cell>
          <cell r="C1788" t="str">
            <v>M</v>
          </cell>
        </row>
        <row r="1789">
          <cell r="A1789" t="str">
            <v>09.66.005</v>
          </cell>
          <cell r="B1789" t="str">
            <v>RETIRADA DE CABO DE COBRE NU</v>
          </cell>
          <cell r="C1789" t="str">
            <v>M</v>
          </cell>
        </row>
        <row r="1790">
          <cell r="A1790" t="str">
            <v>09.66.006</v>
          </cell>
          <cell r="B1790" t="str">
            <v>RETIRADA DE CABO DE COBRE NU PARA ATERRAMENTO</v>
          </cell>
          <cell r="C1790" t="str">
            <v>M</v>
          </cell>
        </row>
        <row r="1791">
          <cell r="A1791" t="str">
            <v>09.66.007</v>
          </cell>
          <cell r="B1791" t="str">
            <v>RETIRADA DE CONECTOR TIPO SPLIT-BOLT PARA CABOS DE ATERRAMENTO</v>
          </cell>
          <cell r="C1791" t="str">
            <v>UN</v>
          </cell>
        </row>
        <row r="1792">
          <cell r="A1792" t="str">
            <v>09.66.009</v>
          </cell>
          <cell r="B1792" t="str">
            <v>RETIRADA DE BRAÇADEIRAS PARA PASSAGEM DE CABO DE COBRE NU</v>
          </cell>
          <cell r="C1792" t="str">
            <v>UN</v>
          </cell>
        </row>
        <row r="1793">
          <cell r="A1793" t="str">
            <v>09.66.099</v>
          </cell>
          <cell r="B1793" t="str">
            <v>RETIRADAS DE PARA-RAIOS E ATERRAMENTOS</v>
          </cell>
          <cell r="C1793" t="str">
            <v>MV</v>
          </cell>
        </row>
        <row r="1794">
          <cell r="A1794" t="str">
            <v>09.70.003</v>
          </cell>
          <cell r="B1794" t="str">
            <v>RECOLOCAÇÃO DE ISOLADOR TIPO DISCO COMPL, INCLUS GANCHO DE SUSPENSAO TIPO OLHAL</v>
          </cell>
          <cell r="C1794" t="str">
            <v>UN</v>
          </cell>
        </row>
        <row r="1795">
          <cell r="A1795" t="str">
            <v>09.70.004</v>
          </cell>
          <cell r="B1795" t="str">
            <v>RECOLOCAÇÃO DE BUCHA PASS.INT/EXT OU DE CH.ACO P/BUCHA PASSAGEM EM A.T</v>
          </cell>
          <cell r="C1795" t="str">
            <v>UN</v>
          </cell>
        </row>
        <row r="1796">
          <cell r="A1796" t="str">
            <v>09.70.007</v>
          </cell>
          <cell r="B1796" t="str">
            <v>RECOLOCAÇÃO DE CANTONEIRA METALICA</v>
          </cell>
          <cell r="C1796" t="str">
            <v>M</v>
          </cell>
        </row>
        <row r="1797">
          <cell r="A1797" t="str">
            <v>09.70.008</v>
          </cell>
          <cell r="B1797" t="str">
            <v>RECOLOCAÇÃO DE ISOLADOR CASTANHA OU DE TERMINAL/CONEC. P/BARRAM.COBRE A.T</v>
          </cell>
          <cell r="C1797" t="str">
            <v>UN</v>
          </cell>
        </row>
        <row r="1798">
          <cell r="A1798" t="str">
            <v>09.70.009</v>
          </cell>
          <cell r="B1798" t="str">
            <v>RECOLOCAÇÃO DE ISOLADOR TIPO PINO PARA A.T. INCLUSIVE PINO</v>
          </cell>
          <cell r="C1798" t="str">
            <v>UN</v>
          </cell>
        </row>
        <row r="1799">
          <cell r="A1799" t="str">
            <v>09.70.011</v>
          </cell>
          <cell r="B1799" t="str">
            <v>RECOLOCAÇÃO DE VERGALHÃO DE COBRE</v>
          </cell>
          <cell r="C1799" t="str">
            <v>M</v>
          </cell>
        </row>
        <row r="1800">
          <cell r="A1800" t="str">
            <v>09.70.018</v>
          </cell>
          <cell r="B1800" t="str">
            <v>RECOLOCAÇÃO DE CHAVE SECCIONADORA TRIP SECA,COMANDO POR VARA/ESTRIBO FRONTAL</v>
          </cell>
          <cell r="C1800" t="str">
            <v>UN</v>
          </cell>
        </row>
        <row r="1801">
          <cell r="A1801" t="str">
            <v>09.70.020</v>
          </cell>
          <cell r="B1801" t="str">
            <v>RECOLOCAÇÃO DE CH.FUSIV.INDICADORA OU DE TRANSF.DE POTENCIAL COMPL. A.T</v>
          </cell>
          <cell r="C1801" t="str">
            <v>UN</v>
          </cell>
        </row>
        <row r="1802">
          <cell r="A1802" t="str">
            <v>09.70.022</v>
          </cell>
          <cell r="B1802" t="str">
            <v>RECOLOCAÇÃO DE DISJUNTOR DE VOLUME NORMAL OU REDUZIDO</v>
          </cell>
          <cell r="C1802" t="str">
            <v>UN</v>
          </cell>
        </row>
        <row r="1803">
          <cell r="A1803" t="str">
            <v>09.70.023</v>
          </cell>
          <cell r="B1803" t="str">
            <v>RECOLOCAÇÃO DE MANOPLA DE COMANDO DO DISJUNTOR DE A.T. (ENGRENAGEM INTERNA)</v>
          </cell>
          <cell r="C1803" t="str">
            <v>UN</v>
          </cell>
        </row>
        <row r="1804">
          <cell r="A1804" t="str">
            <v>09.70.026</v>
          </cell>
          <cell r="B1804" t="str">
            <v>RECOLOCAÇÃO DE TRANSFORMADOR DE POTENCIA EM POSTE OU CAB.PRIMARIA</v>
          </cell>
          <cell r="C1804" t="str">
            <v>UN</v>
          </cell>
        </row>
        <row r="1805">
          <cell r="A1805" t="str">
            <v>09.70.029</v>
          </cell>
          <cell r="B1805" t="str">
            <v>RECOLOCAÇÃO DE POSTE DE CONCRETO</v>
          </cell>
          <cell r="C1805" t="str">
            <v>UN</v>
          </cell>
        </row>
        <row r="1806">
          <cell r="A1806" t="str">
            <v>09.70.099</v>
          </cell>
          <cell r="B1806" t="str">
            <v>RECOLOCACOES DE ALTA TENSAO</v>
          </cell>
          <cell r="C1806" t="str">
            <v>MV</v>
          </cell>
        </row>
        <row r="1807">
          <cell r="A1807" t="str">
            <v>09.72.003</v>
          </cell>
          <cell r="B1807" t="str">
            <v>RECOLOCAÇÃO DE CABECOTE TELEFONICA, ARMACAO BRAQUET OU CONECTORES PRESSAO P/CABOS</v>
          </cell>
          <cell r="C1807" t="str">
            <v>UN</v>
          </cell>
        </row>
        <row r="1808">
          <cell r="A1808" t="str">
            <v>09.72.004</v>
          </cell>
          <cell r="B1808" t="str">
            <v>RECOLOCAÇÃO DE POSTE GALVANIZADO DE ENTRADA B.T.</v>
          </cell>
          <cell r="C1808" t="str">
            <v>UN</v>
          </cell>
        </row>
        <row r="1809">
          <cell r="A1809" t="str">
            <v>09.72.005</v>
          </cell>
          <cell r="B1809" t="str">
            <v>RECOLOCAÇÃO DE POSTE DE CONCRETO DE ENTRADA EM B.T.</v>
          </cell>
          <cell r="C1809" t="str">
            <v>UN</v>
          </cell>
        </row>
        <row r="1810">
          <cell r="A1810" t="str">
            <v>09.72.009</v>
          </cell>
          <cell r="B1810" t="str">
            <v>RECOLOCAÇÃO DE TUBULACAO ELETRICA APARENTE ATE 2"</v>
          </cell>
          <cell r="C1810" t="str">
            <v>M</v>
          </cell>
        </row>
        <row r="1811">
          <cell r="A1811" t="str">
            <v>09.72.010</v>
          </cell>
          <cell r="B1811" t="str">
            <v>RECOLOCAÇÃO DE TUBULACAO ELETRICA APARENTE ACIMA DE 2"</v>
          </cell>
          <cell r="C1811" t="str">
            <v>M</v>
          </cell>
        </row>
        <row r="1812">
          <cell r="A1812" t="str">
            <v>09.72.011</v>
          </cell>
          <cell r="B1812" t="str">
            <v>RECOLOCAÇÃO DE CONDULETES OU DE CX.FUSIV. OU DE TOMADA INSTAL. EM PERFILADOS</v>
          </cell>
          <cell r="C1812" t="str">
            <v>UN</v>
          </cell>
        </row>
        <row r="1813">
          <cell r="A1813" t="str">
            <v>09.72.012</v>
          </cell>
          <cell r="B1813" t="str">
            <v>RECOLOCAÇÃO DE PERFILADOS</v>
          </cell>
          <cell r="C1813" t="str">
            <v>M</v>
          </cell>
        </row>
        <row r="1814">
          <cell r="A1814" t="str">
            <v>09.72.014</v>
          </cell>
          <cell r="B1814" t="str">
            <v>RECOLOCAÇÃO DE GANCHOS DE SUSTENTACAO DE LUMINARIAS E PERFILADOS</v>
          </cell>
          <cell r="C1814" t="str">
            <v>UN</v>
          </cell>
        </row>
        <row r="1815">
          <cell r="A1815" t="str">
            <v>09.72.017</v>
          </cell>
          <cell r="B1815" t="str">
            <v>RECOLOCAÇÃO DE FIO EMBUTIDO ATE 16 MM2</v>
          </cell>
          <cell r="C1815" t="str">
            <v>M</v>
          </cell>
        </row>
        <row r="1816">
          <cell r="A1816" t="str">
            <v>09.72.018</v>
          </cell>
          <cell r="B1816" t="str">
            <v>RECOLOCAÇÃO DE CABO EMBUTIDO ACIMA DE 16 MM2</v>
          </cell>
          <cell r="C1816" t="str">
            <v>M</v>
          </cell>
        </row>
        <row r="1817">
          <cell r="A1817" t="str">
            <v>09.72.019</v>
          </cell>
          <cell r="B1817" t="str">
            <v>RECOLOCAÇÃO DE FIO APARENTE ATE 16 MM2</v>
          </cell>
          <cell r="C1817" t="str">
            <v>M</v>
          </cell>
        </row>
        <row r="1818">
          <cell r="A1818" t="str">
            <v>09.72.020</v>
          </cell>
          <cell r="B1818" t="str">
            <v>RECOLOCAÇÃO DE CABO APARENTE ACIMA DE 16 MM2</v>
          </cell>
          <cell r="C1818" t="str">
            <v>M</v>
          </cell>
        </row>
        <row r="1819">
          <cell r="A1819" t="str">
            <v>09.72.023</v>
          </cell>
          <cell r="B1819" t="str">
            <v>RECOLOCAÇÃO DE ROLDANAS</v>
          </cell>
          <cell r="C1819" t="str">
            <v>UN</v>
          </cell>
        </row>
        <row r="1820">
          <cell r="A1820" t="str">
            <v>09.72.024</v>
          </cell>
          <cell r="B1820" t="str">
            <v>RECOLOCAÇÃO E MONTAGEM DE QD.DISTRIB,CX DE PASSAG MET OU QD.CHAMADA</v>
          </cell>
          <cell r="C1820" t="str">
            <v>M2</v>
          </cell>
        </row>
        <row r="1821">
          <cell r="A1821" t="str">
            <v>09.72.031</v>
          </cell>
          <cell r="B1821" t="str">
            <v>RECOLOCAÇÃO DE BASE DE DISJUNTOR TIPO QUICK-LAG EM CHAPA DE FERRO</v>
          </cell>
          <cell r="C1821" t="str">
            <v>UN</v>
          </cell>
        </row>
        <row r="1822">
          <cell r="A1822" t="str">
            <v>09.72.099</v>
          </cell>
          <cell r="B1822" t="str">
            <v>RECOLOCACOES DE BAIXA TENSAO</v>
          </cell>
          <cell r="C1822" t="str">
            <v>MV</v>
          </cell>
        </row>
        <row r="1823">
          <cell r="A1823" t="str">
            <v>09.74.004</v>
          </cell>
          <cell r="B1823" t="str">
            <v>RECOLOCAÇÃO DE MOTOR DE BOMBA DE RECALQUE</v>
          </cell>
          <cell r="C1823" t="str">
            <v>UN</v>
          </cell>
        </row>
        <row r="1824">
          <cell r="A1824" t="str">
            <v>09.74.005</v>
          </cell>
          <cell r="B1824" t="str">
            <v>RECOLOCAÇÃO DE AP.ILUM.(PLAFON OU PEND.)P/LAMP.INCAND OU DE PROJET EM JARDINS</v>
          </cell>
          <cell r="C1824" t="str">
            <v>UN</v>
          </cell>
        </row>
        <row r="1825">
          <cell r="A1825" t="str">
            <v>09.74.006</v>
          </cell>
          <cell r="B1825" t="str">
            <v>RECOLOCAÇÃO DE APARELHO DE ILUMINACAO,PLAFONS OU PENDENTES P/ LAMP FLUORESCENTES</v>
          </cell>
          <cell r="C1825" t="str">
            <v>UN</v>
          </cell>
        </row>
        <row r="1826">
          <cell r="A1826" t="str">
            <v>09.74.015</v>
          </cell>
          <cell r="B1826" t="str">
            <v>RECOLOCAÇÃO DE PROJ.EM FACHADAS OU AP.ILUMIN.A PROVA DE TEMPO</v>
          </cell>
          <cell r="C1826" t="str">
            <v>UN</v>
          </cell>
        </row>
        <row r="1827">
          <cell r="A1827" t="str">
            <v>09.74.017</v>
          </cell>
          <cell r="B1827" t="str">
            <v>RECOLOCAÇÃO DE ARANDELA EXTERNA EM BRACO DE FERRO</v>
          </cell>
          <cell r="C1827" t="str">
            <v>UN</v>
          </cell>
        </row>
        <row r="1828">
          <cell r="A1828" t="str">
            <v>09.74.018</v>
          </cell>
          <cell r="B1828" t="str">
            <v>RECOLOCAÇÃO DE APARELHOS DE ILUMINAÇÃO EM POSTE</v>
          </cell>
          <cell r="C1828" t="str">
            <v>UN</v>
          </cell>
        </row>
        <row r="1829">
          <cell r="A1829" t="str">
            <v>09.74.019</v>
          </cell>
          <cell r="B1829" t="str">
            <v>RECOLOCAÇÃO DE POSTE CURVO, INCLUINDO BASE DE FIXACAO</v>
          </cell>
          <cell r="C1829" t="str">
            <v>UN</v>
          </cell>
        </row>
        <row r="1830">
          <cell r="A1830" t="str">
            <v>09.74.023</v>
          </cell>
          <cell r="B1830" t="str">
            <v>RECOLOCAÇÃO DE POSTE DE FERRO RETO ENGASTADO NO SOLO</v>
          </cell>
          <cell r="C1830" t="str">
            <v>UN</v>
          </cell>
        </row>
        <row r="1831">
          <cell r="A1831" t="str">
            <v>09.74.024</v>
          </cell>
          <cell r="B1831" t="str">
            <v>RECOLOCAÇÃO DE POSTE DE CONCRETO DE ATE 10M ACIMA DO SOLO</v>
          </cell>
          <cell r="C1831" t="str">
            <v>UN</v>
          </cell>
        </row>
        <row r="1832">
          <cell r="A1832" t="str">
            <v>09.74.099</v>
          </cell>
          <cell r="B1832" t="str">
            <v>RECOLOCACOES DE APARELHOS E EQUIPAMENTOS</v>
          </cell>
          <cell r="C1832" t="str">
            <v>MV</v>
          </cell>
        </row>
        <row r="1833">
          <cell r="A1833" t="str">
            <v>09.76.001</v>
          </cell>
          <cell r="B1833" t="str">
            <v>RECOLOCAÇÃO DE CAPTOR DE PARA-RAIOS TIPO FRANKLIN OU RADIOATIVO</v>
          </cell>
          <cell r="C1833" t="str">
            <v>UN</v>
          </cell>
        </row>
        <row r="1834">
          <cell r="A1834" t="str">
            <v>09.76.003</v>
          </cell>
          <cell r="B1834" t="str">
            <v>RECOLOCAÇÃO DE BASE E HASTE DE PARA-RAIOS</v>
          </cell>
          <cell r="C1834" t="str">
            <v>UN</v>
          </cell>
        </row>
        <row r="1835">
          <cell r="A1835" t="str">
            <v>09.76.004</v>
          </cell>
          <cell r="B1835" t="str">
            <v>RECOLOCAÇÃO DE CABO ACO E ESTICADORES,OU DE CABO COBRE NU P/ATERR. P.RAIOS</v>
          </cell>
          <cell r="C1835" t="str">
            <v>M</v>
          </cell>
        </row>
        <row r="1836">
          <cell r="A1836" t="str">
            <v>09.76.005</v>
          </cell>
          <cell r="B1836" t="str">
            <v>RECOLOCAÇÃO DE CABO DE COBRE NU</v>
          </cell>
          <cell r="C1836" t="str">
            <v>M</v>
          </cell>
        </row>
        <row r="1837">
          <cell r="A1837" t="str">
            <v>09.76.007</v>
          </cell>
          <cell r="B1837" t="str">
            <v>RECOLOCAÇÃO DE CONECTOR TIPO SPLIT-BOLT PARA CABOS DE ATERRAMENTO</v>
          </cell>
          <cell r="C1837" t="str">
            <v>UN</v>
          </cell>
        </row>
        <row r="1838">
          <cell r="A1838" t="str">
            <v>09.76.009</v>
          </cell>
          <cell r="B1838" t="str">
            <v>RECOLOCAÇÃO DE BRACADEIRAS PARA 3 ESTAIS OU PARA PASSAGEM DE CABO DE COBRE NU</v>
          </cell>
          <cell r="C1838" t="str">
            <v>UN</v>
          </cell>
        </row>
        <row r="1839">
          <cell r="A1839" t="str">
            <v>09.76.099</v>
          </cell>
          <cell r="B1839" t="str">
            <v>RECOLOCACOES DE PARA-RAIOS E ATERRAMENTO</v>
          </cell>
          <cell r="C1839" t="str">
            <v>MV</v>
          </cell>
        </row>
        <row r="1840">
          <cell r="A1840" t="str">
            <v>09.80.001</v>
          </cell>
          <cell r="B1840" t="str">
            <v>OLEO P/DISJUNTOR EM TRANSFOMADOR DE ALTA TENSAO EM CABINE</v>
          </cell>
          <cell r="C1840" t="str">
            <v>L</v>
          </cell>
        </row>
        <row r="1841">
          <cell r="A1841" t="str">
            <v>09.80.002</v>
          </cell>
          <cell r="B1841" t="str">
            <v>OLEO PARA TRANSFORMADOR DE ALTA TENSAO EM POSTE SINGELO OU ESTALEIRO</v>
          </cell>
          <cell r="C1841" t="str">
            <v>L</v>
          </cell>
        </row>
        <row r="1842">
          <cell r="A1842" t="str">
            <v>09.80.003</v>
          </cell>
          <cell r="B1842" t="str">
            <v>ISOLADOR TIPO DISCO 15 KV 6" (150 MM)</v>
          </cell>
          <cell r="C1842" t="str">
            <v>UN</v>
          </cell>
        </row>
        <row r="1843">
          <cell r="A1843" t="str">
            <v>09.80.004</v>
          </cell>
          <cell r="B1843" t="str">
            <v>CHAPA DE FERRO DE 1,50 X 0,50 M PARA BUCHA DE PASSAGEM</v>
          </cell>
          <cell r="C1843" t="str">
            <v>UN</v>
          </cell>
        </row>
        <row r="1844">
          <cell r="A1844" t="str">
            <v>09.80.005</v>
          </cell>
          <cell r="B1844" t="str">
            <v>BUCHA PARA PASSAGEM INTERNA/EXTERNA COM ISOLACAO PARA 15 KV</v>
          </cell>
          <cell r="C1844" t="str">
            <v>UN</v>
          </cell>
        </row>
        <row r="1845">
          <cell r="A1845" t="str">
            <v>09.80.006</v>
          </cell>
          <cell r="B1845" t="str">
            <v>BUCHA DE PASSAGEM PARA NEUTRO</v>
          </cell>
          <cell r="C1845" t="str">
            <v>UN</v>
          </cell>
        </row>
        <row r="1846">
          <cell r="A1846" t="str">
            <v>09.80.007</v>
          </cell>
          <cell r="B1846" t="str">
            <v>CANTONEIRA DE FERRO 1 1/2" X 1 1/2" X 1/8"</v>
          </cell>
          <cell r="C1846" t="str">
            <v>M</v>
          </cell>
        </row>
        <row r="1847">
          <cell r="A1847" t="str">
            <v>09.80.008</v>
          </cell>
          <cell r="B1847" t="str">
            <v>JANELA DE VENTILACAO PADRAO ELETROPAULO DE 0,40 X 0,40 X 0,15 M</v>
          </cell>
          <cell r="C1847" t="str">
            <v>UN</v>
          </cell>
        </row>
        <row r="1848">
          <cell r="A1848" t="str">
            <v>09.80.010</v>
          </cell>
          <cell r="B1848" t="str">
            <v>ISOLADOR TIPO PINO PARA 15 KV, INCLUSIVE PINO, INSTALADO EM CABINE</v>
          </cell>
          <cell r="C1848" t="str">
            <v>UN</v>
          </cell>
        </row>
        <row r="1849">
          <cell r="A1849" t="str">
            <v>09.80.011</v>
          </cell>
          <cell r="B1849" t="str">
            <v>ISOLADOR TIPO PINO PARA 15 KV, INCLUSIVE PINO, INSTALADO EM POSTE</v>
          </cell>
          <cell r="C1849" t="str">
            <v>UN</v>
          </cell>
        </row>
        <row r="1850">
          <cell r="A1850" t="str">
            <v>09.80.012</v>
          </cell>
          <cell r="B1850" t="str">
            <v>VERGALHAO DE COBRE DE 3/8" (10MM)</v>
          </cell>
          <cell r="C1850" t="str">
            <v>M</v>
          </cell>
        </row>
        <row r="1851">
          <cell r="A1851" t="str">
            <v>09.80.013</v>
          </cell>
          <cell r="B1851" t="str">
            <v>VERGALHAO DE COBRE DE 1/2" (12,5MM)</v>
          </cell>
          <cell r="C1851" t="str">
            <v>M</v>
          </cell>
        </row>
        <row r="1852">
          <cell r="A1852" t="str">
            <v>09.80.014</v>
          </cell>
          <cell r="B1852" t="str">
            <v>TERMINAL OU CONECTOR PARA VERGALHAO DE COBRE DE 3/8" (10 MM2)</v>
          </cell>
          <cell r="C1852" t="str">
            <v>UN</v>
          </cell>
        </row>
        <row r="1853">
          <cell r="A1853" t="str">
            <v>09.80.015</v>
          </cell>
          <cell r="B1853" t="str">
            <v>TERMINAL OU CONECTOR PARA VERGALHAO DE COBRE DE 1/2" (12,5 MM2)</v>
          </cell>
          <cell r="C1853" t="str">
            <v>UN</v>
          </cell>
        </row>
        <row r="1854">
          <cell r="A1854" t="str">
            <v>09.80.017</v>
          </cell>
          <cell r="B1854" t="str">
            <v>MUFLA TERMINAL UNIPOLAR EXTERNA P/ CABO ISOLAÇÃO XLPE 15KV ATE 35MM2</v>
          </cell>
          <cell r="C1854" t="str">
            <v>UN</v>
          </cell>
        </row>
        <row r="1855">
          <cell r="A1855" t="str">
            <v>09.80.019</v>
          </cell>
          <cell r="B1855" t="str">
            <v>MUFLA TERMINAL UNIPOLAR INTERNA P/ CABO ISOLAÇÃO XLPE 15KV ATE 35MM2</v>
          </cell>
          <cell r="C1855" t="str">
            <v>UN</v>
          </cell>
        </row>
        <row r="1856">
          <cell r="A1856" t="str">
            <v>09.80.021</v>
          </cell>
          <cell r="B1856" t="str">
            <v>CABO SECO TRIPOLAR (THV SINTENAX) 3X25 MM2 / 15KV</v>
          </cell>
          <cell r="C1856" t="str">
            <v>M</v>
          </cell>
        </row>
        <row r="1857">
          <cell r="A1857" t="str">
            <v>09.80.022</v>
          </cell>
          <cell r="B1857" t="str">
            <v>CABO SECO TRIPOLAR (THV SINTENAX) 3 X 35 MM2 / 15KV</v>
          </cell>
          <cell r="C1857" t="str">
            <v>M</v>
          </cell>
        </row>
        <row r="1858">
          <cell r="A1858" t="str">
            <v>09.80.023</v>
          </cell>
          <cell r="B1858" t="str">
            <v>CABO SECO UNIPOLAR (THV SINTENAX) 16 MM2/15 KV</v>
          </cell>
          <cell r="C1858" t="str">
            <v>M</v>
          </cell>
        </row>
        <row r="1859">
          <cell r="A1859" t="str">
            <v>09.80.024</v>
          </cell>
          <cell r="B1859" t="str">
            <v>CABO DE POTENCIA UNIPOLAR ISOLAÇÃO XLPE CLASSE 15KV 25MM2</v>
          </cell>
          <cell r="C1859" t="str">
            <v>M</v>
          </cell>
        </row>
        <row r="1860">
          <cell r="A1860" t="str">
            <v>09.80.025</v>
          </cell>
          <cell r="B1860" t="str">
            <v>CABO DE POTENCIA UNIPOLAR ISOLAÇÃO XLPE CLASSE 15KV 35MM2</v>
          </cell>
          <cell r="C1860" t="str">
            <v>M</v>
          </cell>
        </row>
        <row r="1861">
          <cell r="A1861" t="str">
            <v>09.80.026</v>
          </cell>
          <cell r="B1861" t="str">
            <v>CHAVE SECCIONADORA TRIPOLAR SECA PARA 200A/15 KV C/ CMD PROLONGADO</v>
          </cell>
          <cell r="C1861" t="str">
            <v>UN</v>
          </cell>
        </row>
        <row r="1862">
          <cell r="A1862" t="str">
            <v>09.80.029</v>
          </cell>
          <cell r="B1862" t="str">
            <v>CHAVE FUSIVEL INDIC 'MATHEUS' P/100 A/15 KV RUPTURA 1200A POSTE/ESTAL</v>
          </cell>
          <cell r="C1862" t="str">
            <v>UN</v>
          </cell>
        </row>
        <row r="1863">
          <cell r="A1863" t="str">
            <v>09.80.030</v>
          </cell>
          <cell r="B1863" t="str">
            <v>CHAVE FUSIVEL INDIC 'MATHEUS' P/100A/15 KV RUPTURA 1200A EM CABINE</v>
          </cell>
          <cell r="C1863" t="str">
            <v>UN</v>
          </cell>
        </row>
        <row r="1864">
          <cell r="A1864" t="str">
            <v>09.80.033</v>
          </cell>
          <cell r="B1864" t="str">
            <v>TRANSFORMADOR DE CORRENTE PARA M.T. 15 KV</v>
          </cell>
          <cell r="C1864" t="str">
            <v>UN</v>
          </cell>
        </row>
        <row r="1865">
          <cell r="A1865" t="str">
            <v>09.80.034</v>
          </cell>
          <cell r="B1865" t="str">
            <v>TRANSFORMADOR DE POTENCIAL 400 W/220V COM FUSIVEL DE M.T. 15 KV</v>
          </cell>
          <cell r="C1865" t="str">
            <v>UN</v>
          </cell>
        </row>
        <row r="1866">
          <cell r="A1866" t="str">
            <v>09.80.036</v>
          </cell>
          <cell r="B1866" t="str">
            <v>DISJUNTOR VOL REDUZIDO OLEO 15KV/250 PL15B MVA 630 ACION. MANUAL - COMPLETO</v>
          </cell>
          <cell r="C1866" t="str">
            <v>UN</v>
          </cell>
        </row>
        <row r="1867">
          <cell r="A1867" t="str">
            <v>09.80.038</v>
          </cell>
          <cell r="B1867" t="str">
            <v>BOBINA MINIMA DO DISJUNTOR</v>
          </cell>
          <cell r="C1867" t="str">
            <v>UN</v>
          </cell>
        </row>
        <row r="1868">
          <cell r="A1868" t="str">
            <v>09.80.039</v>
          </cell>
          <cell r="B1868" t="str">
            <v>RELE FALTA-DE-FASE TRIFASICO TIPO ST 220/110 V PEXTRON OU SIMILAR</v>
          </cell>
          <cell r="C1868" t="str">
            <v>UN</v>
          </cell>
        </row>
        <row r="1869">
          <cell r="A1869" t="str">
            <v>09.80.040</v>
          </cell>
          <cell r="B1869" t="str">
            <v>RELE PRIMARIO DE SOBRECORRENTE P/DISJ. DE MEDIA TENSAO</v>
          </cell>
          <cell r="C1869" t="str">
            <v>UN</v>
          </cell>
        </row>
        <row r="1870">
          <cell r="A1870" t="str">
            <v>09.80.041</v>
          </cell>
          <cell r="B1870" t="str">
            <v>MANOPLA DE COMANDO DE DISJUNTOR DE A. T.</v>
          </cell>
          <cell r="C1870" t="str">
            <v>UN</v>
          </cell>
        </row>
        <row r="1871">
          <cell r="A1871" t="str">
            <v>09.80.042</v>
          </cell>
          <cell r="B1871" t="str">
            <v>TAPETE DE BORRACHA DE 100 X 100 X 0,5 CM</v>
          </cell>
          <cell r="C1871" t="str">
            <v>UN</v>
          </cell>
        </row>
        <row r="1872">
          <cell r="A1872" t="str">
            <v>09.80.043</v>
          </cell>
          <cell r="B1872" t="str">
            <v>LUVA DE BORRACHA PARA A.T. 20 KV</v>
          </cell>
          <cell r="C1872" t="str">
            <v>PR</v>
          </cell>
        </row>
        <row r="1873">
          <cell r="A1873" t="str">
            <v>09.80.044</v>
          </cell>
          <cell r="B1873" t="str">
            <v>VARA MANOPLA DE FENOLITE DE 2,70 M P/ CHAVE SECCIONADORA - 15 KV</v>
          </cell>
          <cell r="C1873" t="str">
            <v>UN</v>
          </cell>
        </row>
        <row r="1874">
          <cell r="A1874" t="str">
            <v>09.80.048</v>
          </cell>
          <cell r="B1874" t="str">
            <v>SELA PARA CRUZETA DE MADEIRA</v>
          </cell>
          <cell r="C1874" t="str">
            <v>UN</v>
          </cell>
        </row>
        <row r="1875">
          <cell r="A1875" t="str">
            <v>09.80.049</v>
          </cell>
          <cell r="B1875" t="str">
            <v>SUPORTE DE TRANSFORMADOR EM POSTE  OU ESTALEIRO</v>
          </cell>
          <cell r="C1875" t="str">
            <v>UN</v>
          </cell>
        </row>
        <row r="1876">
          <cell r="A1876" t="str">
            <v>09.80.050</v>
          </cell>
          <cell r="B1876" t="str">
            <v>CRUZETA DE MADEIRA DE 2400 MM</v>
          </cell>
          <cell r="C1876" t="str">
            <v>UN</v>
          </cell>
        </row>
        <row r="1877">
          <cell r="A1877" t="str">
            <v>09.80.051</v>
          </cell>
          <cell r="B1877" t="str">
            <v>MAO FRANCESA DE 700 MM</v>
          </cell>
          <cell r="C1877" t="str">
            <v>UN</v>
          </cell>
        </row>
        <row r="1878">
          <cell r="A1878" t="str">
            <v>09.80.052</v>
          </cell>
          <cell r="B1878" t="str">
            <v>CAIXA PARA TRANSFORMADOR DE CORRENTE PADRAO ELEKTRO</v>
          </cell>
          <cell r="C1878" t="str">
            <v>UN</v>
          </cell>
        </row>
        <row r="1879">
          <cell r="A1879" t="str">
            <v>09.80.053</v>
          </cell>
          <cell r="B1879" t="str">
            <v>CAIXA DE MEDICAO PADRAO ELEKTRO - 0,70 X 0,60 X 0,25 M</v>
          </cell>
          <cell r="C1879" t="str">
            <v>UN</v>
          </cell>
        </row>
        <row r="1880">
          <cell r="A1880" t="str">
            <v>09.80.055</v>
          </cell>
          <cell r="B1880" t="str">
            <v>TRANSF-POT 45 KVA-M.T.13,2(5%)B.T.220/127V(5%)EM POSTE/ESTALEIRO</v>
          </cell>
          <cell r="C1880" t="str">
            <v>UN</v>
          </cell>
        </row>
        <row r="1881">
          <cell r="A1881" t="str">
            <v>09.80.057</v>
          </cell>
          <cell r="B1881" t="str">
            <v>TRANSF-POT 75 KVA-M.T.13,2 KV(5%)B.T.220/127V(5%)EM POSTE/ESTALEIRO</v>
          </cell>
          <cell r="C1881" t="str">
            <v>UN</v>
          </cell>
        </row>
        <row r="1882">
          <cell r="A1882" t="str">
            <v>09.80.058</v>
          </cell>
          <cell r="B1882" t="str">
            <v>TRANSF-POT 112,5 KVA-M.T.13,2 KV(5%)220/127V(5%) EM POSTE /ESTALEIRO</v>
          </cell>
          <cell r="C1882" t="str">
            <v>UN</v>
          </cell>
        </row>
        <row r="1883">
          <cell r="A1883" t="str">
            <v>09.80.059</v>
          </cell>
          <cell r="B1883" t="str">
            <v>TRANSF-POT 112,5 KVA-M.T.13,2 KV(5%)B.T.220/127V(5%) EM CABINE</v>
          </cell>
          <cell r="C1883" t="str">
            <v>UN</v>
          </cell>
        </row>
        <row r="1884">
          <cell r="A1884" t="str">
            <v>09.80.060</v>
          </cell>
          <cell r="B1884" t="str">
            <v>TRANSF-POT 150 KVA-M.T.13,2 KV(5%) B.T. 220/127V(5%) EM CABINE</v>
          </cell>
          <cell r="C1884" t="str">
            <v>UN</v>
          </cell>
        </row>
        <row r="1885">
          <cell r="A1885" t="str">
            <v>09.80.061</v>
          </cell>
          <cell r="B1885" t="str">
            <v>TRANSF-POT 225 KVA-M.T.13,2 KV(5%)B.T. 220/127(5%) EM CABINE</v>
          </cell>
          <cell r="C1885" t="str">
            <v>UN</v>
          </cell>
        </row>
        <row r="1886">
          <cell r="A1886" t="str">
            <v>09.80.062</v>
          </cell>
          <cell r="B1886" t="str">
            <v>TRANSF-POT 300 KVA-M.T.13,2 KV(5%)B.T. 220/127(5%) EM CABINE</v>
          </cell>
          <cell r="C1886" t="str">
            <v>UN</v>
          </cell>
        </row>
        <row r="1887">
          <cell r="A1887" t="str">
            <v>09.80.063</v>
          </cell>
          <cell r="B1887" t="str">
            <v>TRANSF-POT 500 KVA-M.T.13,2 KV(5%)B.T. 220/127V(5%) EM CABINE</v>
          </cell>
          <cell r="C1887" t="str">
            <v>UN</v>
          </cell>
        </row>
        <row r="1888">
          <cell r="A1888" t="str">
            <v>09.80.064</v>
          </cell>
          <cell r="B1888" t="str">
            <v>MUDANCA DE TAP DO TRANSFORMADOR</v>
          </cell>
          <cell r="C1888" t="str">
            <v>UN</v>
          </cell>
        </row>
        <row r="1889">
          <cell r="A1889" t="str">
            <v>09.80.065</v>
          </cell>
          <cell r="B1889" t="str">
            <v>LIMPEZA DE POSTO PRIMARIO E PINTURA DOS BARRAMENTOS</v>
          </cell>
          <cell r="C1889" t="str">
            <v>UN</v>
          </cell>
        </row>
        <row r="1890">
          <cell r="A1890" t="str">
            <v>09.80.071</v>
          </cell>
          <cell r="B1890" t="str">
            <v>CAPACITOR   PARA CORRECAO DO FATOR DE POTENCIA 5 KVAR-220/60HZ</v>
          </cell>
          <cell r="C1890" t="str">
            <v>UN</v>
          </cell>
        </row>
        <row r="1891">
          <cell r="A1891" t="str">
            <v>09.80.074</v>
          </cell>
          <cell r="B1891" t="str">
            <v>CAPACITOR   PARA CORRECAO DO FATOR DE POTENCIA 7,5 KVAR-220V/60HZ</v>
          </cell>
          <cell r="C1891" t="str">
            <v>UN</v>
          </cell>
        </row>
        <row r="1892">
          <cell r="A1892" t="str">
            <v>09.80.076</v>
          </cell>
          <cell r="B1892" t="str">
            <v>CAPACITOR   PARA CORRECAO DO FATOR DE POTENCIA 10KVAR - 220 V/60HZ</v>
          </cell>
          <cell r="C1892" t="str">
            <v>UN</v>
          </cell>
        </row>
        <row r="1893">
          <cell r="A1893" t="str">
            <v>09.80.078</v>
          </cell>
          <cell r="B1893" t="str">
            <v>CAPACITOR   PARA CORRECAO DO FATOR DE POTENCIA 12,5 KVAR-220V/60HZ</v>
          </cell>
          <cell r="C1893" t="str">
            <v>UN</v>
          </cell>
        </row>
        <row r="1894">
          <cell r="A1894" t="str">
            <v>09.80.090</v>
          </cell>
          <cell r="B1894" t="str">
            <v>PLACA DE AVISO EM CABINE PRIMARIA</v>
          </cell>
          <cell r="C1894" t="str">
            <v>UN</v>
          </cell>
        </row>
        <row r="1895">
          <cell r="A1895" t="str">
            <v>09.80.099</v>
          </cell>
          <cell r="B1895" t="str">
            <v>OUTROS SERVICOS EM ALTA TENSAO - CONSERVACAO</v>
          </cell>
          <cell r="C1895" t="str">
            <v>MV</v>
          </cell>
        </row>
        <row r="1896">
          <cell r="A1896" t="str">
            <v>09.82.001</v>
          </cell>
          <cell r="B1896" t="str">
            <v>POSTE DE ACO GALVANIZADO DE 3 1/2" X 6,00 M</v>
          </cell>
          <cell r="C1896" t="str">
            <v>UN</v>
          </cell>
        </row>
        <row r="1897">
          <cell r="A1897" t="str">
            <v>09.82.004</v>
          </cell>
          <cell r="B1897" t="str">
            <v>CABECOTE TIPO TELEFONICA</v>
          </cell>
          <cell r="C1897" t="str">
            <v>UN</v>
          </cell>
        </row>
        <row r="1898">
          <cell r="A1898" t="str">
            <v>09.82.005</v>
          </cell>
          <cell r="B1898" t="str">
            <v>BRAQUET COM 2 ISOLADORES PARA B.T.</v>
          </cell>
          <cell r="C1898" t="str">
            <v>UN</v>
          </cell>
        </row>
        <row r="1899">
          <cell r="A1899" t="str">
            <v>09.82.006</v>
          </cell>
          <cell r="B1899" t="str">
            <v>BRAQUET COM 3 ISOLADORES PARA B.T.</v>
          </cell>
          <cell r="C1899" t="str">
            <v>UN</v>
          </cell>
        </row>
        <row r="1900">
          <cell r="A1900" t="str">
            <v>09.82.007</v>
          </cell>
          <cell r="B1900" t="str">
            <v>BRAQUET COM 4 ISOLADORES PARA B.T.</v>
          </cell>
          <cell r="C1900" t="str">
            <v>UN</v>
          </cell>
        </row>
        <row r="1901">
          <cell r="A1901" t="str">
            <v>09.82.009</v>
          </cell>
          <cell r="B1901" t="str">
            <v>CAIXA ESTAMPADA 4" X 2"</v>
          </cell>
          <cell r="C1901" t="str">
            <v>UN</v>
          </cell>
        </row>
        <row r="1902">
          <cell r="A1902" t="str">
            <v>09.82.010</v>
          </cell>
          <cell r="B1902" t="str">
            <v>CAIXA ESTAMPADA 4" X 4"</v>
          </cell>
          <cell r="C1902" t="str">
            <v>UN</v>
          </cell>
        </row>
        <row r="1903">
          <cell r="A1903" t="str">
            <v>09.82.011</v>
          </cell>
          <cell r="B1903" t="str">
            <v>BRACADEIRA PARA FIXACAO DE ELETRODUTO</v>
          </cell>
          <cell r="C1903" t="str">
            <v>UN</v>
          </cell>
        </row>
        <row r="1904">
          <cell r="A1904" t="str">
            <v>09.82.025</v>
          </cell>
          <cell r="B1904" t="str">
            <v>TERMINAL OU CONECTOR DE PRESSAO PARA CABO 10MM</v>
          </cell>
          <cell r="C1904" t="str">
            <v>UN</v>
          </cell>
        </row>
        <row r="1905">
          <cell r="A1905" t="str">
            <v>09.82.026</v>
          </cell>
          <cell r="B1905" t="str">
            <v>TERMINAL OU CONECTOR DE PRESSAO PARA CABO 16MM</v>
          </cell>
          <cell r="C1905" t="str">
            <v>UN</v>
          </cell>
        </row>
        <row r="1906">
          <cell r="A1906" t="str">
            <v>09.82.027</v>
          </cell>
          <cell r="B1906" t="str">
            <v>TERMINAL OU CONECTOR DE PRESSAO PARA CABO 25MM</v>
          </cell>
          <cell r="C1906" t="str">
            <v>UN</v>
          </cell>
        </row>
        <row r="1907">
          <cell r="A1907" t="str">
            <v>09.82.028</v>
          </cell>
          <cell r="B1907" t="str">
            <v>TERMINAL OU CONECTOR DE PRESSAO PARA CABO 35MM</v>
          </cell>
          <cell r="C1907" t="str">
            <v>UN</v>
          </cell>
        </row>
        <row r="1908">
          <cell r="A1908" t="str">
            <v>09.82.029</v>
          </cell>
          <cell r="B1908" t="str">
            <v>TERMINAL OU CONECTOR DE PRESSAO PARA CABO 50MM</v>
          </cell>
          <cell r="C1908" t="str">
            <v>UN</v>
          </cell>
        </row>
        <row r="1909">
          <cell r="A1909" t="str">
            <v>09.82.030</v>
          </cell>
          <cell r="B1909" t="str">
            <v>TERMINAL OU CONECTOR DE PRESSAO PARA CABO 70MM</v>
          </cell>
          <cell r="C1909" t="str">
            <v>UN</v>
          </cell>
        </row>
        <row r="1910">
          <cell r="A1910" t="str">
            <v>09.82.031</v>
          </cell>
          <cell r="B1910" t="str">
            <v>TERMINAL OU CONECTOR DE PRESSAO PARA CABO 95MM</v>
          </cell>
          <cell r="C1910" t="str">
            <v>UN</v>
          </cell>
        </row>
        <row r="1911">
          <cell r="A1911" t="str">
            <v>09.82.032</v>
          </cell>
          <cell r="B1911" t="str">
            <v>TERMINAL OU CONECTOR DE PRESSAO PARA CABO 120MM</v>
          </cell>
          <cell r="C1911" t="str">
            <v>UN</v>
          </cell>
        </row>
        <row r="1912">
          <cell r="A1912" t="str">
            <v>09.82.033</v>
          </cell>
          <cell r="B1912" t="str">
            <v>TERMINAL OU CONECTOR DE PRESSAO PARA CABO 150MM</v>
          </cell>
          <cell r="C1912" t="str">
            <v>UN</v>
          </cell>
        </row>
        <row r="1913">
          <cell r="A1913" t="str">
            <v>09.82.034</v>
          </cell>
          <cell r="B1913" t="str">
            <v>TERMINAL OU CONECTOR DE PRESSAO PARA CABO 185MM</v>
          </cell>
          <cell r="C1913" t="str">
            <v>UN</v>
          </cell>
        </row>
        <row r="1914">
          <cell r="A1914" t="str">
            <v>09.82.035</v>
          </cell>
          <cell r="B1914" t="str">
            <v>TERMINAL OU CONECTOR DE PRESSAO PARA CABO 240MM</v>
          </cell>
          <cell r="C1914" t="str">
            <v>UN</v>
          </cell>
        </row>
        <row r="1915">
          <cell r="A1915" t="str">
            <v>09.82.042</v>
          </cell>
          <cell r="B1915" t="str">
            <v>BASE DE CHAPA DE FERRO N 14 PARA FIXACAO DE DISJUNTOR NO Q.D.</v>
          </cell>
          <cell r="C1915" t="str">
            <v>M2</v>
          </cell>
        </row>
        <row r="1916">
          <cell r="A1916" t="str">
            <v>09.82.046</v>
          </cell>
          <cell r="B1916" t="str">
            <v>FECHADURA TIPO YALE</v>
          </cell>
          <cell r="C1916" t="str">
            <v>UN</v>
          </cell>
        </row>
        <row r="1917">
          <cell r="A1917" t="str">
            <v>09.82.084</v>
          </cell>
          <cell r="B1917" t="str">
            <v>CHAVE BLINDADA COM FUSIVEIS DE 3 X 30 A - B.T.</v>
          </cell>
          <cell r="C1917" t="str">
            <v>UN</v>
          </cell>
        </row>
        <row r="1918">
          <cell r="A1918" t="str">
            <v>09.82.085</v>
          </cell>
          <cell r="B1918" t="str">
            <v>CHAVE BLINDADA COM FUSIVEIS DE 3 X 60 A - B.T.</v>
          </cell>
          <cell r="C1918" t="str">
            <v>UN</v>
          </cell>
        </row>
        <row r="1919">
          <cell r="A1919" t="str">
            <v>09.82.086</v>
          </cell>
          <cell r="B1919" t="str">
            <v>CHAVE BLINDADA COM FUSIVEIS DE 3X100 A - B.T.</v>
          </cell>
          <cell r="C1919" t="str">
            <v>UN</v>
          </cell>
        </row>
        <row r="1920">
          <cell r="A1920" t="str">
            <v>09.82.087</v>
          </cell>
          <cell r="B1920" t="str">
            <v>CHAVE BLINDADA COM FUSIVEIS DE 3X200 A - B.T.</v>
          </cell>
          <cell r="C1920" t="str">
            <v>UN</v>
          </cell>
        </row>
        <row r="1921">
          <cell r="A1921" t="str">
            <v>09.82.090</v>
          </cell>
          <cell r="B1921" t="str">
            <v>CHAVE SECCIONADORA NH 3X125A COM FUSIVEIS</v>
          </cell>
          <cell r="C1921" t="str">
            <v>UN</v>
          </cell>
        </row>
        <row r="1922">
          <cell r="A1922" t="str">
            <v>09.82.091</v>
          </cell>
          <cell r="B1922" t="str">
            <v>CHAVE SECCIONADORA NH 3X250A COM FUSIVEIS</v>
          </cell>
          <cell r="C1922" t="str">
            <v>UN</v>
          </cell>
        </row>
        <row r="1923">
          <cell r="A1923" t="str">
            <v>09.82.092</v>
          </cell>
          <cell r="B1923" t="str">
            <v>CHAVE SECCIONADORA NH 3X400A COM FUSIVEIS</v>
          </cell>
          <cell r="C1923" t="str">
            <v>UN</v>
          </cell>
        </row>
        <row r="1924">
          <cell r="A1924" t="str">
            <v>09.82.093</v>
          </cell>
          <cell r="B1924" t="str">
            <v>CHAVE SECCIONADORA NH 3X600A COM FUSIVEIS</v>
          </cell>
          <cell r="C1924" t="str">
            <v>UN</v>
          </cell>
        </row>
        <row r="1925">
          <cell r="A1925" t="str">
            <v>09.82.095</v>
          </cell>
          <cell r="B1925" t="str">
            <v>PERFILADO EM CHAPA DE ACO 38X38MM</v>
          </cell>
          <cell r="C1925" t="str">
            <v>M</v>
          </cell>
        </row>
        <row r="1926">
          <cell r="A1926" t="str">
            <v>09.82.099</v>
          </cell>
          <cell r="B1926" t="str">
            <v>OUTROS SERVICOS DE BAIXA TENSAO</v>
          </cell>
          <cell r="C1926" t="str">
            <v>MV</v>
          </cell>
        </row>
        <row r="1927">
          <cell r="A1927" t="str">
            <v>09.83.001</v>
          </cell>
          <cell r="B1927" t="str">
            <v>CH.SEC.DE ACAO RAP.SOBRE CARGA COMANDO FRONTAL 3X100 A PAINEL BL.B.T</v>
          </cell>
          <cell r="C1927" t="str">
            <v>UN</v>
          </cell>
        </row>
        <row r="1928">
          <cell r="A1928" t="str">
            <v>09.83.002</v>
          </cell>
          <cell r="B1928" t="str">
            <v>CH.SECCION. AÇAO RAPIDA SOBRECARGA COMANDO FRONTAL 3X250A PAINEL BL.BT</v>
          </cell>
          <cell r="C1928" t="str">
            <v>UN</v>
          </cell>
        </row>
        <row r="1929">
          <cell r="A1929" t="str">
            <v>09.83.003</v>
          </cell>
          <cell r="B1929" t="str">
            <v>CH.SEC.DE ACAO RAP.SOBRE CARGA COMANDO FRONTAL 3X400 A PAINEL BL.B.T</v>
          </cell>
          <cell r="C1929" t="str">
            <v>UN</v>
          </cell>
        </row>
        <row r="1930">
          <cell r="A1930" t="str">
            <v>09.83.004</v>
          </cell>
          <cell r="B1930" t="str">
            <v>CH.SEC.DE ACAO RAP.SOBRE CARGA COMANDO FRONTAL 3X630 A PAINEL BL.B.T</v>
          </cell>
          <cell r="C1930" t="str">
            <v>UN</v>
          </cell>
        </row>
        <row r="1931">
          <cell r="A1931" t="str">
            <v>09.83.013</v>
          </cell>
          <cell r="B1931" t="str">
            <v>FUSIVEL NH 01 DE 160A RETARDADO</v>
          </cell>
          <cell r="C1931" t="str">
            <v>UN</v>
          </cell>
        </row>
        <row r="1932">
          <cell r="A1932" t="str">
            <v>09.83.014</v>
          </cell>
          <cell r="B1932" t="str">
            <v>FUSIVEL NH DE 300 A 400A</v>
          </cell>
          <cell r="C1932" t="str">
            <v>UN</v>
          </cell>
        </row>
        <row r="1933">
          <cell r="A1933" t="str">
            <v>09.83.015</v>
          </cell>
          <cell r="B1933" t="str">
            <v>FUSIVEL NH DE 425 A 630 A</v>
          </cell>
          <cell r="C1933" t="str">
            <v>UN</v>
          </cell>
        </row>
        <row r="1934">
          <cell r="A1934" t="str">
            <v>09.83.016</v>
          </cell>
          <cell r="B1934" t="str">
            <v>FUSIVEL NH ATE 125A</v>
          </cell>
          <cell r="C1934" t="str">
            <v>UN</v>
          </cell>
        </row>
        <row r="1935">
          <cell r="A1935" t="str">
            <v>09.83.017</v>
          </cell>
          <cell r="B1935" t="str">
            <v>FUSIVEL NH DE 200 A 250A</v>
          </cell>
          <cell r="C1935" t="str">
            <v>UN</v>
          </cell>
        </row>
        <row r="1936">
          <cell r="A1936" t="str">
            <v>09.83.033</v>
          </cell>
          <cell r="B1936" t="str">
            <v>BARRA DE COBRE PARA NEUTRO - 200 A</v>
          </cell>
          <cell r="C1936" t="str">
            <v>UN</v>
          </cell>
        </row>
        <row r="1937">
          <cell r="A1937" t="str">
            <v>09.83.034</v>
          </cell>
          <cell r="B1937" t="str">
            <v>BARRA DE COBRE PARA NEUTRO - 400 A</v>
          </cell>
          <cell r="C1937" t="str">
            <v>UN</v>
          </cell>
        </row>
        <row r="1938">
          <cell r="A1938" t="str">
            <v>09.83.035</v>
          </cell>
          <cell r="B1938" t="str">
            <v>BARRA DE COBRE PARA NEUTRO - 600 A</v>
          </cell>
          <cell r="C1938" t="str">
            <v>UN</v>
          </cell>
        </row>
        <row r="1939">
          <cell r="A1939" t="str">
            <v>09.83.036</v>
          </cell>
          <cell r="B1939" t="str">
            <v>BARRA DE COBRE PARA NEUTRO - 30 A</v>
          </cell>
          <cell r="C1939" t="str">
            <v>UN</v>
          </cell>
        </row>
        <row r="1940">
          <cell r="A1940" t="str">
            <v>09.83.037</v>
          </cell>
          <cell r="B1940" t="str">
            <v>BARRA DE COBRE PARA NEUTRO - 60 A</v>
          </cell>
          <cell r="C1940" t="str">
            <v>UN</v>
          </cell>
        </row>
        <row r="1941">
          <cell r="A1941" t="str">
            <v>09.83.038</v>
          </cell>
          <cell r="B1941" t="str">
            <v>BARRA DE COBRE PARA NEUTRO - 100 A</v>
          </cell>
          <cell r="C1941" t="str">
            <v>UN</v>
          </cell>
        </row>
        <row r="1942">
          <cell r="A1942" t="str">
            <v>09.83.050</v>
          </cell>
          <cell r="B1942" t="str">
            <v>BOTOEIRA LIGA-DESLIGA PARA COMANDO DA BOMBA DE RECALQUE</v>
          </cell>
          <cell r="C1942" t="str">
            <v>UN</v>
          </cell>
        </row>
        <row r="1943">
          <cell r="A1943" t="str">
            <v>09.83.052</v>
          </cell>
          <cell r="B1943" t="str">
            <v>DISJUNTOR BIPOLAR TERMOMAGNETICO 2X60A a 2X100A</v>
          </cell>
          <cell r="C1943" t="str">
            <v>UN</v>
          </cell>
        </row>
        <row r="1944">
          <cell r="A1944" t="str">
            <v>09.83.063</v>
          </cell>
          <cell r="B1944" t="str">
            <v>DISJUNTOR TRIPOLAR TERMOMAGNETICO 3X200A</v>
          </cell>
          <cell r="C1944" t="str">
            <v>UN</v>
          </cell>
        </row>
        <row r="1945">
          <cell r="A1945" t="str">
            <v>09.83.065</v>
          </cell>
          <cell r="B1945" t="str">
            <v>DISJUNTOR TRIPOLAR TERMOMAGNETICO 3X10A a 3X50A</v>
          </cell>
          <cell r="C1945" t="str">
            <v>UN</v>
          </cell>
        </row>
        <row r="1946">
          <cell r="A1946" t="str">
            <v>09.83.066</v>
          </cell>
          <cell r="B1946" t="str">
            <v>DISJUNTOR TRIPOLAR TERMOMAGNETICO 3X60A a 3X100A</v>
          </cell>
          <cell r="C1946" t="str">
            <v>UN</v>
          </cell>
        </row>
        <row r="1947">
          <cell r="A1947" t="str">
            <v>09.83.067</v>
          </cell>
          <cell r="B1947" t="str">
            <v>DISJUNTOR TRIPOLAR TERMOMAGNETICO 3X400A</v>
          </cell>
          <cell r="C1947" t="str">
            <v>UN</v>
          </cell>
        </row>
        <row r="1948">
          <cell r="A1948" t="str">
            <v>09.83.069</v>
          </cell>
          <cell r="B1948" t="str">
            <v>DISJUNTOR TRIPOLAR TERMOMAGNETICO 3X600A</v>
          </cell>
          <cell r="C1948" t="str">
            <v>UN</v>
          </cell>
        </row>
        <row r="1949">
          <cell r="A1949" t="str">
            <v>09.83.070</v>
          </cell>
          <cell r="B1949" t="str">
            <v>RELE BIMETALICO DE SOBRECORRENTE FAIXA AJUSTAVEL DE 6,3A - 10A PARA QD.COMANDO BOMBA RECALQUE</v>
          </cell>
          <cell r="C1949" t="str">
            <v>UN</v>
          </cell>
        </row>
        <row r="1950">
          <cell r="A1950" t="str">
            <v>09.83.071</v>
          </cell>
          <cell r="B1950" t="str">
            <v>RELE BIMETALICO DE SOBRECORRENTE FAIXA AJUSTAVEL DE 8,0A - 12,5A PARA QD.COMANDO BOMBA RECALQUE</v>
          </cell>
          <cell r="C1950" t="str">
            <v>UN</v>
          </cell>
        </row>
        <row r="1951">
          <cell r="A1951" t="str">
            <v>09.83.072</v>
          </cell>
          <cell r="B1951" t="str">
            <v>RELE BIMETALICO DE SOBRECORRENTE FAIXA AJUSTAVEL DE 10A - 16A PARA QD.COMANDO BOMBA RECALQUE</v>
          </cell>
          <cell r="C1951" t="str">
            <v>UN</v>
          </cell>
        </row>
        <row r="1952">
          <cell r="A1952" t="str">
            <v>09.83.073</v>
          </cell>
          <cell r="B1952" t="str">
            <v>RELE BIMETALICO DE SOBRECORRENTE FAIXA AJUSTAVEL DE 16A - 25A PARA QD.COMANDO BOMBA RECALQUE</v>
          </cell>
          <cell r="C1952" t="str">
            <v>UN</v>
          </cell>
        </row>
        <row r="1953">
          <cell r="A1953" t="str">
            <v>09.83.077</v>
          </cell>
          <cell r="B1953" t="str">
            <v>CONTACTOR TRIPOLAR ATE 9A PARA QD.COMANDO BOMBA RECALQUE</v>
          </cell>
          <cell r="C1953" t="str">
            <v>UN</v>
          </cell>
        </row>
        <row r="1954">
          <cell r="A1954" t="str">
            <v>09.83.078</v>
          </cell>
          <cell r="B1954" t="str">
            <v>CONTACTOR TRIPOLAR ATE 12A PARA QD.COMANDO BOMBA RECALQUE</v>
          </cell>
          <cell r="C1954" t="str">
            <v>UN</v>
          </cell>
        </row>
        <row r="1955">
          <cell r="A1955" t="str">
            <v>09.83.079</v>
          </cell>
          <cell r="B1955" t="str">
            <v>CONTACTOR TRIPOLAR ATE 16A PARA QD.COMANDO BOMBA RECALQUE</v>
          </cell>
          <cell r="C1955" t="str">
            <v>UN</v>
          </cell>
        </row>
        <row r="1956">
          <cell r="A1956" t="str">
            <v>09.83.080</v>
          </cell>
          <cell r="B1956" t="str">
            <v>CONTACTOR TRIPOLAR ATE 25A PARA QD.COMANDO BOMBA RECALQUE</v>
          </cell>
          <cell r="C1956" t="str">
            <v>UN</v>
          </cell>
        </row>
        <row r="1957">
          <cell r="A1957" t="str">
            <v>09.83.099</v>
          </cell>
          <cell r="B1957" t="str">
            <v>OUTROS SERVICOS DE BAIXA TENSAO</v>
          </cell>
          <cell r="C1957" t="str">
            <v>MV</v>
          </cell>
        </row>
        <row r="1958">
          <cell r="A1958" t="str">
            <v>09.84.001</v>
          </cell>
          <cell r="B1958" t="str">
            <v>INTERRUPTOR DE 1 TECLA</v>
          </cell>
          <cell r="C1958" t="str">
            <v>UN</v>
          </cell>
        </row>
        <row r="1959">
          <cell r="A1959" t="str">
            <v>09.84.002</v>
          </cell>
          <cell r="B1959" t="str">
            <v>INTERRUPTOR DE 2 TECLAS</v>
          </cell>
          <cell r="C1959" t="str">
            <v>UN</v>
          </cell>
        </row>
        <row r="1960">
          <cell r="A1960" t="str">
            <v>09.84.003</v>
          </cell>
          <cell r="B1960" t="str">
            <v>INTERRUPTOR DE 3 TECLAS</v>
          </cell>
          <cell r="C1960" t="str">
            <v>UN</v>
          </cell>
        </row>
        <row r="1961">
          <cell r="A1961" t="str">
            <v>09.84.004</v>
          </cell>
          <cell r="B1961" t="str">
            <v>INTERRUPTOR PARALELO</v>
          </cell>
          <cell r="C1961" t="str">
            <v>UN</v>
          </cell>
        </row>
        <row r="1962">
          <cell r="A1962" t="str">
            <v>09.84.009</v>
          </cell>
          <cell r="B1962" t="str">
            <v>TOMADA 2P+T PADRAO NBR 14136 CORRENTE 10A-250V</v>
          </cell>
          <cell r="C1962" t="str">
            <v>UN</v>
          </cell>
        </row>
        <row r="1963">
          <cell r="A1963" t="str">
            <v>09.84.010</v>
          </cell>
          <cell r="B1963" t="str">
            <v>TOMADA 2P+T PADRAO NBR 14136 CORRENTE 20A-250V</v>
          </cell>
          <cell r="C1963" t="str">
            <v>UN</v>
          </cell>
        </row>
        <row r="1964">
          <cell r="A1964" t="str">
            <v>09.84.017</v>
          </cell>
          <cell r="B1964" t="str">
            <v>BOTAO DE CAMPAINHA</v>
          </cell>
          <cell r="C1964" t="str">
            <v>UN</v>
          </cell>
        </row>
        <row r="1965">
          <cell r="A1965" t="str">
            <v>09.84.020</v>
          </cell>
          <cell r="B1965" t="str">
            <v>ESPELHO DE 4'X2'</v>
          </cell>
          <cell r="C1965" t="str">
            <v>UN</v>
          </cell>
        </row>
        <row r="1966">
          <cell r="A1966" t="str">
            <v>09.84.021</v>
          </cell>
          <cell r="B1966" t="str">
            <v>ESPELHO 4'X4'</v>
          </cell>
          <cell r="C1966" t="str">
            <v>UN</v>
          </cell>
        </row>
        <row r="1967">
          <cell r="A1967" t="str">
            <v>09.84.030</v>
          </cell>
          <cell r="B1967" t="str">
            <v>CIGARRA TIPO FABRICA</v>
          </cell>
          <cell r="C1967" t="str">
            <v>UN</v>
          </cell>
        </row>
        <row r="1968">
          <cell r="A1968" t="str">
            <v>09.84.035</v>
          </cell>
          <cell r="B1968" t="str">
            <v>PLAFON DE ALUMINIO DE SOBREPOR - BOCA 10 PARA GLOBO TIPO BRASIL</v>
          </cell>
          <cell r="C1968" t="str">
            <v>UN</v>
          </cell>
        </row>
        <row r="1969">
          <cell r="A1969" t="str">
            <v>09.84.037</v>
          </cell>
          <cell r="B1969" t="str">
            <v>CALHA DA LUMINARIA P/LAMPADA FLUOR. 2X32W C/DIFUSOR E SOQUETE (IL-42)</v>
          </cell>
          <cell r="C1969" t="str">
            <v>UN</v>
          </cell>
        </row>
        <row r="1970">
          <cell r="A1970" t="str">
            <v>09.84.038</v>
          </cell>
          <cell r="B1970" t="str">
            <v>CALHA DA LUMINARIA P/LAMPADA FLUOR. 1X32W C/REFLETOR ALUM. E SOQUETE (IL-44)</v>
          </cell>
          <cell r="C1970" t="str">
            <v>UN</v>
          </cell>
        </row>
        <row r="1971">
          <cell r="A1971" t="str">
            <v>09.84.039</v>
          </cell>
          <cell r="B1971" t="str">
            <v>CALHA DA LUMINARIA P/LAMPADA FLUOR. 2X32W C/REFLETOR ALUM. E SOQUETE (IL-45)</v>
          </cell>
          <cell r="C1971" t="str">
            <v>UN</v>
          </cell>
        </row>
        <row r="1972">
          <cell r="A1972" t="str">
            <v>09.84.040</v>
          </cell>
          <cell r="B1972" t="str">
            <v>CALHA DA LUMINÁRIA P/LÂMPADA FLUOR. 2X16W C/DIFUSOR E SOQUETES (IL-68)</v>
          </cell>
          <cell r="C1972" t="str">
            <v>UN</v>
          </cell>
        </row>
        <row r="1973">
          <cell r="A1973" t="str">
            <v>09.84.041</v>
          </cell>
          <cell r="B1973" t="str">
            <v>CALHA DA LUMINÁRIA P/LÂMPADA FLUOR.4X16W COM REFLETOR, ALETAS E SOQUETES (IL-62)</v>
          </cell>
          <cell r="C1973" t="str">
            <v>UN</v>
          </cell>
        </row>
        <row r="1974">
          <cell r="A1974" t="str">
            <v>09.84.042</v>
          </cell>
          <cell r="B1974" t="str">
            <v>ADEQUAÇÃO DE LUMINARIA FLUORESCENTE 1X32W PARA LED  TUBULAR POLICARBONATO 18W TEMPERATURA DE COR 4000ºK</v>
          </cell>
          <cell r="C1974" t="str">
            <v>UN</v>
          </cell>
        </row>
        <row r="1975">
          <cell r="A1975" t="str">
            <v>09.84.045</v>
          </cell>
          <cell r="B1975" t="str">
            <v>REATOR ELETRONICO P/LAMPADA FLUORESC.AFP 1X32W BIVOLT COM PROTEÇÃO</v>
          </cell>
          <cell r="C1975" t="str">
            <v>UN</v>
          </cell>
        </row>
        <row r="1976">
          <cell r="A1976" t="str">
            <v>09.84.046</v>
          </cell>
          <cell r="B1976" t="str">
            <v>REATOR ELETRONICO P/LAMPADA FLUORESC.AFP 2X32W BIVOLT COM PROTEÇÃO</v>
          </cell>
          <cell r="C1976" t="str">
            <v>UN</v>
          </cell>
        </row>
        <row r="1977">
          <cell r="A1977" t="str">
            <v>09.84.049</v>
          </cell>
          <cell r="B1977" t="str">
            <v>ADEQUAÇÃO DE LUMINARIA FLUORESCENTE 2X32W PARA LED TUBULAR POLICARBONATO 18W  TEMPERATURA DE COR 4000ºK</v>
          </cell>
          <cell r="C1977" t="str">
            <v>UN</v>
          </cell>
        </row>
        <row r="1978">
          <cell r="A1978" t="str">
            <v>09.84.050</v>
          </cell>
          <cell r="B1978" t="str">
            <v>RECEPTACULO PORCELANA  P/LAMP FLUORESC. COMPACTA ROSCA E-27</v>
          </cell>
          <cell r="C1978" t="str">
            <v>UN</v>
          </cell>
        </row>
        <row r="1979">
          <cell r="A1979" t="str">
            <v>09.84.051</v>
          </cell>
          <cell r="B1979" t="str">
            <v>RECEPTACULO P/LAMPADA HG OU MHL P/LUMINARIA EXT.OU PROJ-ROSCA E-40</v>
          </cell>
          <cell r="C1979" t="str">
            <v>UN</v>
          </cell>
        </row>
        <row r="1980">
          <cell r="A1980" t="str">
            <v>09.84.052</v>
          </cell>
          <cell r="B1980" t="str">
            <v>SOQUETE P/LAMPADA FLUORESCENTE TIPO ANTI-VIBR. S/PORTA-STAR</v>
          </cell>
          <cell r="C1980" t="str">
            <v>UN</v>
          </cell>
        </row>
        <row r="1981">
          <cell r="A1981" t="str">
            <v>09.84.054</v>
          </cell>
          <cell r="B1981" t="str">
            <v>PORTA LAMP ROSCA E-27 P/PLAFON PEND,EM BAQUELITE,FIX.P/ROSCA 1/8"</v>
          </cell>
          <cell r="C1981" t="str">
            <v>UN</v>
          </cell>
        </row>
        <row r="1982">
          <cell r="A1982" t="str">
            <v>09.84.055</v>
          </cell>
          <cell r="B1982" t="str">
            <v>PORTA LAMP ROSCA E-27,PORCEL.C/FLANGE FIX.P/PRATO FIX.P/ROSCA 3/8" GAS</v>
          </cell>
          <cell r="C1982" t="str">
            <v>UN</v>
          </cell>
        </row>
        <row r="1983">
          <cell r="A1983" t="str">
            <v>09.84.060</v>
          </cell>
          <cell r="B1983" t="str">
            <v>CORRENTE PARA PENDENTE DE APARELHO PARA ILUMINACAO</v>
          </cell>
          <cell r="C1983" t="str">
            <v>M</v>
          </cell>
        </row>
        <row r="1984">
          <cell r="A1984" t="str">
            <v>09.84.061</v>
          </cell>
          <cell r="B1984" t="str">
            <v>ADEQUAÇÃO DE LUMINARIA FLUORESCENTE 1X32W PARA LED TUBULAR VIDRO 18W TEMPERATURA DE COR 4000ºK</v>
          </cell>
          <cell r="C1984" t="str">
            <v>UN</v>
          </cell>
        </row>
        <row r="1985">
          <cell r="A1985" t="str">
            <v>09.84.062</v>
          </cell>
          <cell r="B1985" t="str">
            <v>ADEQUAÇÃO DE LUMINARIA FLUORESCENTE 2X32W PARA LED TUBULAR VIDRO 18W  TEMPERATURA DE COR 4000ºK</v>
          </cell>
          <cell r="C1985" t="str">
            <v>UN</v>
          </cell>
        </row>
        <row r="1986">
          <cell r="A1986" t="str">
            <v>09.84.070</v>
          </cell>
          <cell r="B1986" t="str">
            <v>CANOPLA DE FIXACAO PARA PENDENTE DE LUMINARIA FLUORESCENTE</v>
          </cell>
          <cell r="C1986" t="str">
            <v>UN</v>
          </cell>
        </row>
        <row r="1987">
          <cell r="A1987" t="str">
            <v>09.84.071</v>
          </cell>
          <cell r="B1987" t="str">
            <v>REATOR ELETRONICO PT RAP P/FLUOR. AFP 1X28W BIVOLT C/PROTEÇÃO</v>
          </cell>
          <cell r="C1987" t="str">
            <v>UN</v>
          </cell>
        </row>
        <row r="1988">
          <cell r="A1988" t="str">
            <v>09.84.072</v>
          </cell>
          <cell r="B1988" t="str">
            <v>REATOR ELETRONICO PT RAP P/FLUOR. AFP 2X28W BIVOLT C/PROTEÇÃO</v>
          </cell>
          <cell r="C1988" t="str">
            <v>UN</v>
          </cell>
        </row>
        <row r="1989">
          <cell r="A1989" t="str">
            <v>09.84.074</v>
          </cell>
          <cell r="B1989" t="str">
            <v>REATOR SIMPLES P/VAPOR SODIO AFP 70W 220V CAP/IGN</v>
          </cell>
          <cell r="C1989" t="str">
            <v>UN</v>
          </cell>
        </row>
        <row r="1990">
          <cell r="A1990" t="str">
            <v>09.84.075</v>
          </cell>
          <cell r="B1990" t="str">
            <v>REATOR SIMPLES P/VAPOR SODIO AFP 150W 220V CAP/IGN</v>
          </cell>
          <cell r="C1990" t="str">
            <v>UN</v>
          </cell>
        </row>
        <row r="1991">
          <cell r="A1991" t="str">
            <v>09.84.076</v>
          </cell>
          <cell r="B1991" t="str">
            <v>REATOR SIMPLES P/VAPOR SODIO AFP 250W 220V CAP/IGN</v>
          </cell>
          <cell r="C1991" t="str">
            <v>UN</v>
          </cell>
        </row>
        <row r="1992">
          <cell r="A1992" t="str">
            <v>09.84.077</v>
          </cell>
          <cell r="B1992" t="str">
            <v>REATOR SIMPLES P/VAPOR METAL. AFP 70W 220V CAP/IGN</v>
          </cell>
          <cell r="C1992" t="str">
            <v>UN</v>
          </cell>
        </row>
        <row r="1993">
          <cell r="A1993" t="str">
            <v>09.84.078</v>
          </cell>
          <cell r="B1993" t="str">
            <v>REATOR SIMPLES P/VAPOR METAL. AFP 150W 220V CAP/IGN</v>
          </cell>
          <cell r="C1993" t="str">
            <v>UN</v>
          </cell>
        </row>
        <row r="1994">
          <cell r="A1994" t="str">
            <v>09.84.079</v>
          </cell>
          <cell r="B1994" t="str">
            <v>REATOR SIMPLES P/VAPOR METAL. AFP 250W 220V CAP/IGN</v>
          </cell>
          <cell r="C1994" t="str">
            <v>UN</v>
          </cell>
        </row>
        <row r="1995">
          <cell r="A1995" t="str">
            <v>09.84.080</v>
          </cell>
          <cell r="B1995" t="str">
            <v>REATOR ELETRONICO P/LAMPADA FLUORESCENTE 2X16W BIVOLT C/PROTEÇÃO</v>
          </cell>
          <cell r="C1995" t="str">
            <v>UN</v>
          </cell>
        </row>
        <row r="1996">
          <cell r="A1996" t="str">
            <v>09.84.092</v>
          </cell>
          <cell r="B1996" t="str">
            <v>REATOR PARA LAMPADA HG - 220V/250W</v>
          </cell>
          <cell r="C1996" t="str">
            <v>UN</v>
          </cell>
        </row>
        <row r="1997">
          <cell r="A1997" t="str">
            <v>09.84.099</v>
          </cell>
          <cell r="B1997" t="str">
            <v>OUTROS SERVICOS DE APARELHOS E EQUIPAMENTOS</v>
          </cell>
          <cell r="C1997" t="str">
            <v>MV</v>
          </cell>
        </row>
        <row r="1998">
          <cell r="A1998" t="str">
            <v>09.84.100</v>
          </cell>
          <cell r="B1998" t="str">
            <v>CALHA P/LUMIN.SOBREPOR C/REFLETOR ALUM.P/LAMP.FLUOR. 1X28W (IL-73 E IL-81)</v>
          </cell>
          <cell r="C1998" t="str">
            <v>UN</v>
          </cell>
        </row>
        <row r="1999">
          <cell r="A1999" t="str">
            <v>09.84.101</v>
          </cell>
          <cell r="B1999" t="str">
            <v>CALHA P/LUMIN.SOBREPOR C/REFLETOR ALUM.P/LAMP.FLUOR. 2X28W (IL-74 E IL-82)</v>
          </cell>
          <cell r="C1999" t="str">
            <v>UN</v>
          </cell>
        </row>
        <row r="2000">
          <cell r="A2000" t="str">
            <v>09.84.102</v>
          </cell>
          <cell r="B2000" t="str">
            <v>CALHA P/LUMIN.SOBREPOR C/REFLETOR E ALETAS P/LAMP.FLUOR. 2X28W (IL-75)</v>
          </cell>
          <cell r="C2000" t="str">
            <v>UN</v>
          </cell>
        </row>
        <row r="2001">
          <cell r="A2001" t="str">
            <v>09.84.103</v>
          </cell>
          <cell r="B2001" t="str">
            <v>CALHA P/LUMIN.SOBREPOR C/DIFUSOR TRANSP.P/LAMP.FLUOR. 2X28W (IL-77)</v>
          </cell>
          <cell r="C2001" t="str">
            <v>UN</v>
          </cell>
        </row>
        <row r="2002">
          <cell r="A2002" t="str">
            <v>09.84.104</v>
          </cell>
          <cell r="B2002" t="str">
            <v>CALHA P/LUMIN.DE EMBUTIR C/REFLETOR E ALETAS P/LAMP.FLUOR. 2X28W (IL-78)</v>
          </cell>
          <cell r="C2002" t="str">
            <v>UN</v>
          </cell>
        </row>
        <row r="2003">
          <cell r="A2003" t="str">
            <v>09.84.105</v>
          </cell>
          <cell r="B2003" t="str">
            <v>CALHA P/LUMIN.DE EMBUTIR C/REFLETOR S/ALETAS P/LAMP.FLUOR. 1X28W (IL-79)</v>
          </cell>
          <cell r="C2003" t="str">
            <v>UN</v>
          </cell>
        </row>
        <row r="2004">
          <cell r="A2004" t="str">
            <v>09.84.106</v>
          </cell>
          <cell r="B2004" t="str">
            <v>CALHA P/LUMIN.DE EMBUTIR C/REFLETOR S/ALETAS P/LAMP.FLUOR. 2X28W (IL-80)</v>
          </cell>
          <cell r="C2004" t="str">
            <v>UN</v>
          </cell>
        </row>
        <row r="2005">
          <cell r="A2005" t="str">
            <v>09.84.107</v>
          </cell>
          <cell r="B2005" t="str">
            <v>ADEQUAÇÃO DE LUMINARIA FLUORESCENTE 4X16W PARA LED TUBULAR VIDRO 10W  TEMPERATURA DE COR 4000ºK</v>
          </cell>
          <cell r="C2005" t="str">
            <v>UN</v>
          </cell>
        </row>
        <row r="2006">
          <cell r="A2006" t="str">
            <v>09.84.108</v>
          </cell>
          <cell r="B2006" t="str">
            <v>ADEQUAÇÃO DE LUMINARIA FLUORESCENTE 2X16W PARA LED TUBULAR VIDRO 10W TEMPERATURA DE COR 4000ºK</v>
          </cell>
          <cell r="C2006" t="str">
            <v>UN</v>
          </cell>
        </row>
        <row r="2007">
          <cell r="A2007" t="str">
            <v>09.84.109</v>
          </cell>
          <cell r="B2007" t="str">
            <v>ADEQUAÇÃO DE LUMINARIA FLUORESCENTE 4X16W PARA LED TUBULAR POLICARBONATO 10W  TEMPERATURA DE COR 4000ºK</v>
          </cell>
          <cell r="C2007" t="str">
            <v>UN</v>
          </cell>
        </row>
        <row r="2008">
          <cell r="A2008" t="str">
            <v>09.84.110</v>
          </cell>
          <cell r="B2008" t="str">
            <v>ADEQUAÇÃO DE LUMINARIA FLUORESCENTE 2X16W PARA LED TUBULAR POLICARBONATO 10W TEMPERATURA DE COR 4000ºK</v>
          </cell>
          <cell r="C2008" t="str">
            <v>UN</v>
          </cell>
        </row>
        <row r="2009">
          <cell r="A2009" t="str">
            <v>09.85.005</v>
          </cell>
          <cell r="B2009" t="str">
            <v>LAMPADA FLUORESCENTE DE 32W</v>
          </cell>
          <cell r="C2009" t="str">
            <v>UN</v>
          </cell>
        </row>
        <row r="2010">
          <cell r="A2010" t="str">
            <v>09.85.006</v>
          </cell>
          <cell r="B2010" t="str">
            <v>LAMPADA FLUORESCENTE COMPACTA 23W</v>
          </cell>
          <cell r="C2010" t="str">
            <v>UN</v>
          </cell>
        </row>
        <row r="2011">
          <cell r="A2011" t="str">
            <v>09.85.010</v>
          </cell>
          <cell r="B2011" t="str">
            <v>LAMPADA VAPOR DE SODIO 70W</v>
          </cell>
          <cell r="C2011" t="str">
            <v>UN</v>
          </cell>
        </row>
        <row r="2012">
          <cell r="A2012" t="str">
            <v>09.85.011</v>
          </cell>
          <cell r="B2012" t="str">
            <v>LAMPADA VAPOR DE SODIO 150W</v>
          </cell>
          <cell r="C2012" t="str">
            <v>UN</v>
          </cell>
        </row>
        <row r="2013">
          <cell r="A2013" t="str">
            <v>09.85.012</v>
          </cell>
          <cell r="B2013" t="str">
            <v>LAMPADA VAPOR DE SODIO 250W</v>
          </cell>
          <cell r="C2013" t="str">
            <v>UN</v>
          </cell>
        </row>
        <row r="2014">
          <cell r="A2014" t="str">
            <v>09.85.016</v>
          </cell>
          <cell r="B2014" t="str">
            <v>LAMPADA FLUORESCENTE DE 16W</v>
          </cell>
          <cell r="C2014" t="str">
            <v>UN</v>
          </cell>
        </row>
        <row r="2015">
          <cell r="A2015" t="str">
            <v>09.85.017</v>
          </cell>
          <cell r="B2015" t="str">
            <v>LAMPADA VAPOR METÁLICO 70W</v>
          </cell>
          <cell r="C2015" t="str">
            <v>UN</v>
          </cell>
        </row>
        <row r="2016">
          <cell r="A2016" t="str">
            <v>09.85.018</v>
          </cell>
          <cell r="B2016" t="str">
            <v>LAMPADA VAPOR METALICO 150W</v>
          </cell>
          <cell r="C2016" t="str">
            <v>UN</v>
          </cell>
        </row>
        <row r="2017">
          <cell r="A2017" t="str">
            <v>09.85.019</v>
          </cell>
          <cell r="B2017" t="str">
            <v>LAMPADA VAPOR METALICO 250W</v>
          </cell>
          <cell r="C2017" t="str">
            <v>UN</v>
          </cell>
        </row>
        <row r="2018">
          <cell r="A2018" t="str">
            <v>09.85.023</v>
          </cell>
          <cell r="B2018" t="str">
            <v>LUMIN. BLINDADA ARANDELA P/ LAMP. MISTA 160 W</v>
          </cell>
          <cell r="C2018" t="str">
            <v>UN</v>
          </cell>
        </row>
        <row r="2019">
          <cell r="A2019" t="str">
            <v>09.85.024</v>
          </cell>
          <cell r="B2019" t="str">
            <v>LUMIN. BLINDADA PLAFONIER P/ LAMP. MISTA 160W</v>
          </cell>
          <cell r="C2019" t="str">
            <v>UN</v>
          </cell>
        </row>
        <row r="2020">
          <cell r="A2020" t="str">
            <v>09.85.025</v>
          </cell>
          <cell r="B2020" t="str">
            <v>LUMIN. BLINDADA ARANDELA P/ LAMP. FLUOR.COMPACTA  23 W</v>
          </cell>
          <cell r="C2020" t="str">
            <v>UN</v>
          </cell>
        </row>
        <row r="2021">
          <cell r="A2021" t="str">
            <v>09.85.037</v>
          </cell>
          <cell r="B2021" t="str">
            <v>BRACO ACO GALVANIZADO DN 1 1/2" X 2,00 M</v>
          </cell>
          <cell r="C2021" t="str">
            <v>UN</v>
          </cell>
        </row>
        <row r="2022">
          <cell r="A2022" t="str">
            <v>09.85.039</v>
          </cell>
          <cell r="B2022" t="str">
            <v>BRACO ACO GALVANIZADO DE 1" X 1.00M</v>
          </cell>
          <cell r="C2022" t="str">
            <v>UN</v>
          </cell>
        </row>
        <row r="2023">
          <cell r="A2023" t="str">
            <v>09.85.043</v>
          </cell>
          <cell r="B2023" t="str">
            <v>LUMINARIA ABERTA (APARELHO) TIPO ECON. P/ LAMP. V. MERC./MISTA 250W</v>
          </cell>
          <cell r="C2023" t="str">
            <v>UN</v>
          </cell>
        </row>
        <row r="2024">
          <cell r="A2024" t="str">
            <v>09.85.045</v>
          </cell>
          <cell r="B2024" t="str">
            <v>CRUZETA DE FERRO GALVANIZADO PARA 2 PROJETORES</v>
          </cell>
          <cell r="C2024" t="str">
            <v>UN</v>
          </cell>
        </row>
        <row r="2025">
          <cell r="A2025" t="str">
            <v>09.85.047</v>
          </cell>
          <cell r="B2025" t="str">
            <v>POSTE ACO GALVANIZADO RETO 4" X6.00M P/ILUMIN EXTERNA</v>
          </cell>
          <cell r="C2025" t="str">
            <v>UN</v>
          </cell>
        </row>
        <row r="2026">
          <cell r="A2026" t="str">
            <v>09.85.048</v>
          </cell>
          <cell r="B2026" t="str">
            <v>POSTE DE AÇO GALV.TIPO CURVO,C/JANELAS INSP H=7 M ACIMA DO SOLO</v>
          </cell>
          <cell r="C2026" t="str">
            <v>UN</v>
          </cell>
        </row>
        <row r="2027">
          <cell r="A2027" t="str">
            <v>09.85.050</v>
          </cell>
          <cell r="B2027" t="str">
            <v>POSTE DE AÇO GALV.TIPO RETO, C/JANELA INSP. H=10M ACIMA DO SOLO</v>
          </cell>
          <cell r="C2027" t="str">
            <v>UN</v>
          </cell>
        </row>
        <row r="2028">
          <cell r="A2028" t="str">
            <v>09.85.053</v>
          </cell>
          <cell r="B2028" t="str">
            <v>POSTE DE CONCRETO TUBULAR OCO DE 7 M DE COMPR C/ JANELA ISNPECAO</v>
          </cell>
          <cell r="C2028" t="str">
            <v>UN</v>
          </cell>
        </row>
        <row r="2029">
          <cell r="A2029" t="str">
            <v>09.85.060</v>
          </cell>
          <cell r="B2029" t="str">
            <v>CONDULETE DE 1"</v>
          </cell>
          <cell r="C2029" t="str">
            <v>UN</v>
          </cell>
        </row>
        <row r="2030">
          <cell r="A2030" t="str">
            <v>09.85.061</v>
          </cell>
          <cell r="B2030" t="str">
            <v>CONDULETE DE 1 1/4"</v>
          </cell>
          <cell r="C2030" t="str">
            <v>UN</v>
          </cell>
        </row>
        <row r="2031">
          <cell r="A2031" t="str">
            <v>09.85.062</v>
          </cell>
          <cell r="B2031" t="str">
            <v>CONDULETE DE 1 1/2"</v>
          </cell>
          <cell r="C2031" t="str">
            <v>UN</v>
          </cell>
        </row>
        <row r="2032">
          <cell r="A2032" t="str">
            <v>09.85.063</v>
          </cell>
          <cell r="B2032" t="str">
            <v>CONDULETE DE 2"</v>
          </cell>
          <cell r="C2032" t="str">
            <v>UN</v>
          </cell>
        </row>
        <row r="2033">
          <cell r="A2033" t="str">
            <v>09.85.064</v>
          </cell>
          <cell r="B2033" t="str">
            <v>CONDULETE DE 3/4"</v>
          </cell>
          <cell r="C2033" t="str">
            <v>UN</v>
          </cell>
        </row>
        <row r="2034">
          <cell r="A2034" t="str">
            <v>09.85.065</v>
          </cell>
          <cell r="B2034" t="str">
            <v>CONDULETE DE 1/2"</v>
          </cell>
          <cell r="C2034" t="str">
            <v>UN</v>
          </cell>
        </row>
        <row r="2035">
          <cell r="A2035" t="str">
            <v>09.85.080</v>
          </cell>
          <cell r="B2035" t="str">
            <v>MOTOR PARA BOMBA DE RECALQUE DE 1/2 HP - 220 V BIFASICO</v>
          </cell>
          <cell r="C2035" t="str">
            <v>UN</v>
          </cell>
        </row>
        <row r="2036">
          <cell r="A2036" t="str">
            <v>09.85.081</v>
          </cell>
          <cell r="B2036" t="str">
            <v>MOTOR PARA BOMBA DE RECALQUE DE 3/4 HP - 220 V BIFASICO</v>
          </cell>
          <cell r="C2036" t="str">
            <v>UN</v>
          </cell>
        </row>
        <row r="2037">
          <cell r="A2037" t="str">
            <v>09.85.082</v>
          </cell>
          <cell r="B2037" t="str">
            <v>MOTOR PARA BOMBA DE RECALQUE DE 1 HP - 220 V BIFASICO</v>
          </cell>
          <cell r="C2037" t="str">
            <v>UN</v>
          </cell>
        </row>
        <row r="2038">
          <cell r="A2038" t="str">
            <v>09.85.083</v>
          </cell>
          <cell r="B2038" t="str">
            <v>MOTOR PARA BOMBA DE RECALQUE DE 2 HP - 220 V TRIFASICO</v>
          </cell>
          <cell r="C2038" t="str">
            <v>UN</v>
          </cell>
        </row>
        <row r="2039">
          <cell r="A2039" t="str">
            <v>09.85.084</v>
          </cell>
          <cell r="B2039" t="str">
            <v>MOTOR PARA BOMBA DE RECALQUE DE 3 HP - 220 V TRIFASICO</v>
          </cell>
          <cell r="C2039" t="str">
            <v>UN</v>
          </cell>
        </row>
        <row r="2040">
          <cell r="A2040" t="str">
            <v>09.85.085</v>
          </cell>
          <cell r="B2040" t="str">
            <v>MOTOR PARA BOMBA DE RECALQUE DE 5 HP - 220 V TRIFASICO</v>
          </cell>
          <cell r="C2040" t="str">
            <v>UN</v>
          </cell>
        </row>
        <row r="2041">
          <cell r="A2041" t="str">
            <v>09.85.086</v>
          </cell>
          <cell r="B2041" t="str">
            <v>LAMPADA LED TUBULAR VIDRO DE 10W C/TEMPERATURA DE COR 4000° K</v>
          </cell>
          <cell r="C2041" t="str">
            <v>UN</v>
          </cell>
        </row>
        <row r="2042">
          <cell r="A2042" t="str">
            <v>09.85.087</v>
          </cell>
          <cell r="B2042" t="str">
            <v>LAMPADA LED TUBULAR POLICARBONATO DE 10W C/TEMPERATURA DE COR 4000° K</v>
          </cell>
          <cell r="C2042" t="str">
            <v>UN</v>
          </cell>
        </row>
        <row r="2043">
          <cell r="A2043" t="str">
            <v>09.85.088</v>
          </cell>
          <cell r="B2043" t="str">
            <v>LAMPADA LED TUBULAR VIDRO DE 18W C/TEMPERATURA DE COR 4000° K</v>
          </cell>
          <cell r="C2043" t="str">
            <v>UN</v>
          </cell>
        </row>
        <row r="2044">
          <cell r="A2044" t="str">
            <v>09.85.089</v>
          </cell>
          <cell r="B2044" t="str">
            <v>LAMPADA LED TUBULAR POLICARBONATO DE 18W C/TEMPERATURA DE COR 4000° K</v>
          </cell>
          <cell r="C2044" t="str">
            <v>UN</v>
          </cell>
        </row>
        <row r="2045">
          <cell r="A2045" t="str">
            <v>09.85.099</v>
          </cell>
          <cell r="B2045" t="str">
            <v>OUTROS SERVICOS DE APARELHOS E EQUIPAMENTOS</v>
          </cell>
          <cell r="C2045" t="str">
            <v>MV</v>
          </cell>
        </row>
        <row r="2046">
          <cell r="A2046" t="str">
            <v>09.85.102</v>
          </cell>
          <cell r="B2046" t="str">
            <v>LAMPADA FLUORESCENTE DE 28W C/BASE G5 TEMPER.COR DE 4000° K</v>
          </cell>
          <cell r="C2046" t="str">
            <v>UN</v>
          </cell>
        </row>
        <row r="2047">
          <cell r="A2047" t="str">
            <v>09.86.001</v>
          </cell>
          <cell r="B2047" t="str">
            <v>CAPTOR TIPO FRANKLIN, BOUQUET NIQUELADO DE 4 PONTAS-CONECTOR GRANDE</v>
          </cell>
          <cell r="C2047" t="str">
            <v>UN</v>
          </cell>
        </row>
        <row r="2048">
          <cell r="A2048" t="str">
            <v>09.86.020</v>
          </cell>
          <cell r="B2048" t="str">
            <v>SUPORTE SIMPLES COM ROLDANA PARA CABO DE COBRE NU 25 A 35 MM2</v>
          </cell>
          <cell r="C2048" t="str">
            <v>UN</v>
          </cell>
        </row>
        <row r="2049">
          <cell r="A2049" t="str">
            <v>09.86.021</v>
          </cell>
          <cell r="B2049" t="str">
            <v>SUPORTE SIMPLES COM ROLDANA PARA CABO DE COBRE NU 70 A 95 MM2</v>
          </cell>
          <cell r="C2049" t="str">
            <v>UN</v>
          </cell>
        </row>
        <row r="2050">
          <cell r="A2050" t="str">
            <v>09.86.025</v>
          </cell>
          <cell r="B2050" t="str">
            <v>CONECTOR TIPO SPLIT-BOLT PARA CABO DE 25 MM2</v>
          </cell>
          <cell r="C2050" t="str">
            <v>UN</v>
          </cell>
        </row>
        <row r="2051">
          <cell r="A2051" t="str">
            <v>09.86.026</v>
          </cell>
          <cell r="B2051" t="str">
            <v>CONECTOR TIPO SPLIT-BOLT PARA CABO DE 35 MM2</v>
          </cell>
          <cell r="C2051" t="str">
            <v>UN</v>
          </cell>
        </row>
        <row r="2052">
          <cell r="A2052" t="str">
            <v>09.86.027</v>
          </cell>
          <cell r="B2052" t="str">
            <v>CONECTOR TIPO SPLIT-BOLT PARA CABO DE 95 MM2</v>
          </cell>
          <cell r="C2052" t="str">
            <v>UN</v>
          </cell>
        </row>
        <row r="2053">
          <cell r="A2053" t="str">
            <v>09.86.035</v>
          </cell>
          <cell r="B2053" t="str">
            <v>ELETRODUTO DE PVC DE 2" X 3,00 M PARA PROTECAO DE CABO DE COBRE NU</v>
          </cell>
          <cell r="C2053" t="str">
            <v>UN</v>
          </cell>
        </row>
        <row r="2054">
          <cell r="A2054" t="str">
            <v>09.86.099</v>
          </cell>
          <cell r="B2054" t="str">
            <v>OUTROS SERVICOS DE PARA-RAIOS E ATERRAMENTOS</v>
          </cell>
          <cell r="C2054" t="str">
            <v>MV</v>
          </cell>
        </row>
        <row r="2055">
          <cell r="A2055" t="str">
            <v>10.01.020</v>
          </cell>
          <cell r="B2055" t="str">
            <v>FORRO DE TABUA APAR. 10X1CM MACHO-FEMEA G1-C4  SEMI ENTARUGADO</v>
          </cell>
          <cell r="C2055" t="str">
            <v>M2</v>
          </cell>
        </row>
        <row r="2056">
          <cell r="A2056" t="str">
            <v>10.01.021</v>
          </cell>
          <cell r="B2056" t="str">
            <v>FORRO DE TABUA APAR. 10X1CM MACHO-FEMEA G1-C4 ENTARUGADO</v>
          </cell>
          <cell r="C2056" t="str">
            <v>M2</v>
          </cell>
        </row>
        <row r="2057">
          <cell r="A2057" t="str">
            <v>10.01.022</v>
          </cell>
          <cell r="B2057" t="str">
            <v>FORRO ACUSTICO COR BRANCA TIPO NUVEM PLACA 60X60CM H=50MM INCLUSIVE ELEMENTOS DE FIXAÇÃO FORNEC. E INSTAL - USO EXCLUSIVO SALA DE INOVAÇÃO</v>
          </cell>
          <cell r="C2057" t="str">
            <v>M2</v>
          </cell>
        </row>
        <row r="2058">
          <cell r="A2058" t="str">
            <v>10.01.023</v>
          </cell>
          <cell r="B2058" t="str">
            <v>FORRO ACUSTICO COR BRANCA TIPO NUVEM PLACA 120X60CM H=50MM INCLUSIVE ELEMENTOS DE FIXAÇÃO FORNEC. E INSTAL - USO EXCLUSIVO SALA DE INOVAÇÃO</v>
          </cell>
          <cell r="C2058" t="str">
            <v>M2</v>
          </cell>
        </row>
        <row r="2059">
          <cell r="A2059" t="str">
            <v>10.01.038</v>
          </cell>
          <cell r="B2059" t="str">
            <v>FORRO DE RIPA APARELHADA 5X1CM G1-C4  EM XADREZ</v>
          </cell>
          <cell r="C2059" t="str">
            <v>M2</v>
          </cell>
        </row>
        <row r="2060">
          <cell r="A2060" t="str">
            <v>10.01.049</v>
          </cell>
          <cell r="B2060" t="str">
            <v>FORRO DE GESSO ACARTONADO INCL ESTRUTURA</v>
          </cell>
          <cell r="C2060" t="str">
            <v>M2</v>
          </cell>
        </row>
        <row r="2061">
          <cell r="A2061" t="str">
            <v>10.01.058</v>
          </cell>
          <cell r="B2061" t="str">
            <v>ISOLACAO TERMOACUSTICA - LA DE VIDRO ESP 1"</v>
          </cell>
          <cell r="C2061" t="str">
            <v>M2</v>
          </cell>
        </row>
        <row r="2062">
          <cell r="A2062" t="str">
            <v>10.01.059</v>
          </cell>
          <cell r="B2062" t="str">
            <v>ISOLACAO TERMOACUSTICA - LA DE VIDRO E=2"</v>
          </cell>
          <cell r="C2062" t="str">
            <v>M2</v>
          </cell>
        </row>
        <row r="2063">
          <cell r="A2063" t="str">
            <v>10.01.060</v>
          </cell>
          <cell r="B2063" t="str">
            <v>ISOLACAO TERMICA - CHAPA DE ISOPOR E=30MM</v>
          </cell>
          <cell r="C2063" t="str">
            <v>M2</v>
          </cell>
        </row>
        <row r="2064">
          <cell r="A2064" t="str">
            <v>10.01.061</v>
          </cell>
          <cell r="B2064" t="str">
            <v>ISOLACAO TERMOACUSTICA - LA DE ROCHA E=2``</v>
          </cell>
          <cell r="C2064" t="str">
            <v>M2</v>
          </cell>
        </row>
        <row r="2065">
          <cell r="A2065" t="str">
            <v>10.01.071</v>
          </cell>
          <cell r="B2065" t="str">
            <v>FORRO PLACA MINERAL NRC 0,55 GERGIAN INCL.PERFIS FORNEC/INST.</v>
          </cell>
          <cell r="C2065" t="str">
            <v>M2</v>
          </cell>
        </row>
        <row r="2066">
          <cell r="A2066" t="str">
            <v>10.01.074</v>
          </cell>
          <cell r="B2066" t="str">
            <v>FORRO PLACA MINERAL NRC 0,65 SAHARA INCL.PERFIS FORNEC/INST.</v>
          </cell>
          <cell r="C2066" t="str">
            <v>M2</v>
          </cell>
        </row>
        <row r="2067">
          <cell r="A2067" t="str">
            <v>10.01.075</v>
          </cell>
          <cell r="B2067" t="str">
            <v>FORRO PLACA MINERAL NRC 0,70 CONSTELATION INCL.PERFIS FORNEC/INST.</v>
          </cell>
          <cell r="C2067" t="str">
            <v>M2</v>
          </cell>
        </row>
        <row r="2068">
          <cell r="A2068" t="str">
            <v>10.01.076</v>
          </cell>
          <cell r="B2068" t="str">
            <v>FORRO PLACA MINERAL NRC 0,70 MP COMPLETE INCL.PERFIS FORNEC/INST.</v>
          </cell>
          <cell r="C2068" t="str">
            <v>M2</v>
          </cell>
        </row>
        <row r="2069">
          <cell r="A2069" t="str">
            <v>10.01.077</v>
          </cell>
          <cell r="B2069" t="str">
            <v>FORRO PLACA MINERAL NRC 0,85 THERMOFON INCL.PERFIS FORNEC/INST.</v>
          </cell>
          <cell r="C2069" t="str">
            <v>M2</v>
          </cell>
        </row>
        <row r="2070">
          <cell r="A2070" t="str">
            <v>10.01.078</v>
          </cell>
          <cell r="B2070" t="str">
            <v>FORRO EM PLACA MINERAL NRC 0,75 TÔNICA INC. PERFIS FORNEC/INSTALADO</v>
          </cell>
          <cell r="C2070" t="str">
            <v>M2</v>
          </cell>
        </row>
        <row r="2071">
          <cell r="A2071" t="str">
            <v>10.01.082</v>
          </cell>
          <cell r="B2071" t="str">
            <v>FORRO EM LÂMINA DE PVC 200MM E = 7 OU 8MM</v>
          </cell>
          <cell r="C2071" t="str">
            <v>M2</v>
          </cell>
        </row>
        <row r="2072">
          <cell r="A2072" t="str">
            <v>10.01.083</v>
          </cell>
          <cell r="B2072" t="str">
            <v>ESTRUTURA METÁLICA TUBULAR 20X20 GALV. E=0,95MM MALHA 1,20X0,40M P/SUSTENTAÇÃO DE FORRO PVC</v>
          </cell>
          <cell r="C2072" t="str">
            <v>M2</v>
          </cell>
        </row>
        <row r="2073">
          <cell r="A2073" t="str">
            <v>10.01.099</v>
          </cell>
          <cell r="B2073" t="str">
            <v>FORROS</v>
          </cell>
          <cell r="C2073" t="str">
            <v>MV</v>
          </cell>
        </row>
        <row r="2074">
          <cell r="A2074" t="str">
            <v>10.50.001</v>
          </cell>
          <cell r="B2074" t="str">
            <v>DEMOLIÇÃO DE FORRO DE ESTUQUE OU MADEIRA, INCLUSIVE ENTARUGAMENTO</v>
          </cell>
          <cell r="C2074" t="str">
            <v>M2</v>
          </cell>
        </row>
        <row r="2075">
          <cell r="A2075" t="str">
            <v>10.50.003</v>
          </cell>
          <cell r="B2075" t="str">
            <v>DEMOLIÇÃO DE FORRO EM GESSO</v>
          </cell>
          <cell r="C2075" t="str">
            <v>M2</v>
          </cell>
        </row>
        <row r="2076">
          <cell r="A2076" t="str">
            <v>10.50.004</v>
          </cell>
          <cell r="B2076" t="str">
            <v>DEMOLIÇÃO DE ENTARUGAMENTO</v>
          </cell>
          <cell r="C2076" t="str">
            <v>M2</v>
          </cell>
        </row>
        <row r="2077">
          <cell r="A2077" t="str">
            <v>10.50.005</v>
          </cell>
          <cell r="B2077" t="str">
            <v>DEMOLIÇÃO DE FORROS DE MADEIRA, EXCLUSIVE ENTARUGAMENTO.</v>
          </cell>
          <cell r="C2077" t="str">
            <v>M2</v>
          </cell>
        </row>
        <row r="2078">
          <cell r="A2078" t="str">
            <v>10.50.099</v>
          </cell>
          <cell r="B2078" t="str">
            <v>DEMOLICOES</v>
          </cell>
          <cell r="C2078" t="str">
            <v>MV</v>
          </cell>
        </row>
        <row r="2079">
          <cell r="A2079" t="str">
            <v>10.60.001</v>
          </cell>
          <cell r="B2079" t="str">
            <v>RETIRADA DE FORROS DE MADEIRA PREGADOS (PLACAS OU TABUAS)</v>
          </cell>
          <cell r="C2079" t="str">
            <v>M2</v>
          </cell>
        </row>
        <row r="2080">
          <cell r="A2080" t="str">
            <v>10.60.002</v>
          </cell>
          <cell r="B2080" t="str">
            <v>RETIRADA DE FORROS EM PLACAS APOIADAS</v>
          </cell>
          <cell r="C2080" t="str">
            <v>M2</v>
          </cell>
        </row>
        <row r="2081">
          <cell r="A2081" t="str">
            <v>10.60.005</v>
          </cell>
          <cell r="B2081" t="str">
            <v>RETIRADA DE FORRO DE PVC EM LAMINAS</v>
          </cell>
          <cell r="C2081" t="str">
            <v>M2</v>
          </cell>
        </row>
        <row r="2082">
          <cell r="A2082" t="str">
            <v>10.60.099</v>
          </cell>
          <cell r="B2082" t="str">
            <v>RETIRADAS</v>
          </cell>
          <cell r="C2082" t="str">
            <v>MV</v>
          </cell>
        </row>
        <row r="2083">
          <cell r="A2083" t="str">
            <v>10.70.001</v>
          </cell>
          <cell r="B2083" t="str">
            <v>RECOLOCAÇÃO DE FORRO DE MADEIRA PREGADO (PLACAS OU TABUAS)</v>
          </cell>
          <cell r="C2083" t="str">
            <v>M2</v>
          </cell>
        </row>
        <row r="2084">
          <cell r="A2084" t="str">
            <v>10.70.002</v>
          </cell>
          <cell r="B2084" t="str">
            <v>RECOLOCAÇÃO DE FORRO EM PLACAS APOIADAS</v>
          </cell>
          <cell r="C2084" t="str">
            <v>M2</v>
          </cell>
        </row>
        <row r="2085">
          <cell r="A2085" t="str">
            <v>10.70.005</v>
          </cell>
          <cell r="B2085" t="str">
            <v>RECOLOCACAO DE FORRO DE PVC EM LAMINAS</v>
          </cell>
          <cell r="C2085" t="str">
            <v>M2</v>
          </cell>
        </row>
        <row r="2086">
          <cell r="A2086" t="str">
            <v>10.70.099</v>
          </cell>
          <cell r="B2086" t="str">
            <v>RECOLOCACOES DE FORROS</v>
          </cell>
          <cell r="C2086" t="str">
            <v>MV</v>
          </cell>
        </row>
        <row r="2087">
          <cell r="A2087" t="str">
            <v>10.80.012</v>
          </cell>
          <cell r="B2087" t="str">
            <v>FORRO DE ESTUQUE</v>
          </cell>
          <cell r="C2087" t="str">
            <v>M2</v>
          </cell>
        </row>
        <row r="2088">
          <cell r="A2088" t="str">
            <v>10.80.033</v>
          </cell>
          <cell r="B2088" t="str">
            <v>PERFIL DE FERRO SECCAO CARTOLA EM CHAPA N 20 P/SUST DE FORRO</v>
          </cell>
          <cell r="C2088" t="str">
            <v>M</v>
          </cell>
        </row>
        <row r="2089">
          <cell r="A2089" t="str">
            <v>10.80.034</v>
          </cell>
          <cell r="B2089" t="str">
            <v>TABUA DE 10 X 1 CM TIPO MACHO-FEMEA G1-C4 PARA FORRO</v>
          </cell>
          <cell r="C2089" t="str">
            <v>M2</v>
          </cell>
        </row>
        <row r="2090">
          <cell r="A2090" t="str">
            <v>10.80.038</v>
          </cell>
          <cell r="B2090" t="str">
            <v>REPREGAMENTO DE FORROS DE MADEIRA</v>
          </cell>
          <cell r="C2090" t="str">
            <v>M2</v>
          </cell>
        </row>
        <row r="2091">
          <cell r="A2091" t="str">
            <v>10.80.040</v>
          </cell>
          <cell r="B2091" t="str">
            <v>ESTRUTURA DE ENTARUGAMENTO PARA FORRO DE MADEIRA</v>
          </cell>
          <cell r="C2091" t="str">
            <v>M2</v>
          </cell>
        </row>
        <row r="2092">
          <cell r="A2092" t="str">
            <v>10.80.099</v>
          </cell>
          <cell r="B2092" t="str">
            <v>SERVICOS EM FORROS - CONSERVACAO</v>
          </cell>
          <cell r="C2092" t="str">
            <v>MV</v>
          </cell>
        </row>
        <row r="2093">
          <cell r="A2093" t="str">
            <v>11.01.001</v>
          </cell>
          <cell r="B2093" t="str">
            <v>IMPERMEABILIZACAO DE SUB-SOLOS C/ARG CIM-AREIA 1:3 CONTENDO HIDROFUGO</v>
          </cell>
          <cell r="C2093" t="str">
            <v>M2</v>
          </cell>
        </row>
        <row r="2094">
          <cell r="A2094" t="str">
            <v>11.01.002</v>
          </cell>
          <cell r="B2094" t="str">
            <v>IMPERMEABILIZACAO DE SUB-SOLOS C/ARG CIM-AREIA 1:3 HIDR TINTA BETUMINOSA</v>
          </cell>
          <cell r="C2094" t="str">
            <v>M2</v>
          </cell>
        </row>
        <row r="2095">
          <cell r="A2095" t="str">
            <v>11.01.003</v>
          </cell>
          <cell r="B2095" t="str">
            <v>IMPERMEABILIZACAO POR CRISTALIZACAO - SUB SOLOS</v>
          </cell>
          <cell r="C2095" t="str">
            <v>M2</v>
          </cell>
        </row>
        <row r="2096">
          <cell r="A2096" t="str">
            <v>11.01.010</v>
          </cell>
          <cell r="B2096" t="str">
            <v>IMPERMEAB C/ ARGAM POLIMERICA SEMIFLEXIVEL P/ CORTINAS E POCOS DE ELEV COM APLICAÇAO 4 DEMAOS</v>
          </cell>
          <cell r="C2096" t="str">
            <v>M2</v>
          </cell>
        </row>
        <row r="2097">
          <cell r="A2097" t="str">
            <v>11.01.099</v>
          </cell>
          <cell r="B2097" t="str">
            <v>IMPERMEABILIZACOES</v>
          </cell>
          <cell r="C2097" t="str">
            <v>MV</v>
          </cell>
        </row>
        <row r="2098">
          <cell r="A2098" t="str">
            <v>11.02.022</v>
          </cell>
          <cell r="B2098" t="str">
            <v>IMPERMEABILIZACAO MULTIMEMBRANAS ASFALTICAS - FELTRO ASFALTO</v>
          </cell>
          <cell r="C2098" t="str">
            <v>M2</v>
          </cell>
        </row>
        <row r="2099">
          <cell r="A2099" t="str">
            <v>11.02.023</v>
          </cell>
          <cell r="B2099" t="str">
            <v>IMPERMEABILIZACAO COM MANTA ELASTOMERICA BUTILICA OU EPDM</v>
          </cell>
          <cell r="C2099" t="str">
            <v>M2</v>
          </cell>
        </row>
        <row r="2100">
          <cell r="A2100" t="str">
            <v>11.02.024</v>
          </cell>
          <cell r="B2100" t="str">
            <v>IMPERMEABILIZACAO COM MANTA ASFALTICA PRE FABRICADA 4MM</v>
          </cell>
          <cell r="C2100" t="str">
            <v>M2</v>
          </cell>
        </row>
        <row r="2101">
          <cell r="A2101" t="str">
            <v>11.02.025</v>
          </cell>
          <cell r="B2101" t="str">
            <v>IMPERMEABILIZACAO COM MANTA ASFALTICA PRE FABRICADA 4MM - ACAB AREIA</v>
          </cell>
          <cell r="C2101" t="str">
            <v>M2</v>
          </cell>
        </row>
        <row r="2102">
          <cell r="A2102" t="str">
            <v>11.02.026</v>
          </cell>
          <cell r="B2102" t="str">
            <v>IMPERM C/ EMULSAO ACRILICA ESTRUT C/ VEU DE POLIESTER-6 DEMAOS / 2 EST</v>
          </cell>
          <cell r="C2102" t="str">
            <v>M2</v>
          </cell>
        </row>
        <row r="2103">
          <cell r="A2103" t="str">
            <v>11.02.027</v>
          </cell>
          <cell r="B2103" t="str">
            <v>IMPERMEABILIZACAO C/ EMULSAO ACRILICA - 6 DEMAOS</v>
          </cell>
          <cell r="C2103" t="str">
            <v>M2</v>
          </cell>
        </row>
        <row r="2104">
          <cell r="A2104" t="str">
            <v>11.02.035</v>
          </cell>
          <cell r="B2104" t="str">
            <v>IMPERMEAB C/ MANTA ASF PRE-FABR 4MM ACAB ALUMIN SEM PROT MECANICA</v>
          </cell>
          <cell r="C2104" t="str">
            <v>M2</v>
          </cell>
        </row>
        <row r="2105">
          <cell r="A2105" t="str">
            <v>11.02.040</v>
          </cell>
          <cell r="B2105" t="str">
            <v>IMPERMEABIL.EMULSAO ASFALTICA ELASTOMERICA MONOCOMPONENTE. APLICAÇAO 4 DEMÃOS INCLUS.TELA ESTRUTURANTE</v>
          </cell>
          <cell r="C2105" t="str">
            <v>M2</v>
          </cell>
        </row>
        <row r="2106">
          <cell r="A2106" t="str">
            <v>11.02.050</v>
          </cell>
          <cell r="B2106" t="str">
            <v>ISOLACAO TERMOACUSTICA - LA DE VIDRO ESP 1"</v>
          </cell>
          <cell r="C2106" t="str">
            <v>M2</v>
          </cell>
        </row>
        <row r="2107">
          <cell r="A2107" t="str">
            <v>11.02.053</v>
          </cell>
          <cell r="B2107" t="str">
            <v>ISOLAMENTO TERMICO COM TIJOLOS CERAMICOS FURADOS ESPESSURA DE 10 CM</v>
          </cell>
          <cell r="C2107" t="str">
            <v>M2</v>
          </cell>
        </row>
        <row r="2108">
          <cell r="A2108" t="str">
            <v>11.02.054</v>
          </cell>
          <cell r="B2108" t="str">
            <v>ISOLAMENTO TERMICO COM CAMADAS DE ARGILA EXPANDIDA</v>
          </cell>
          <cell r="C2108" t="str">
            <v>M3</v>
          </cell>
        </row>
        <row r="2109">
          <cell r="A2109" t="str">
            <v>11.02.055</v>
          </cell>
          <cell r="B2109" t="str">
            <v>FORNEC E COLOCACAO DE ISOPOR P/ TRATAMENTO ACUSTICO ENTRE LAJES</v>
          </cell>
          <cell r="C2109" t="str">
            <v>M3</v>
          </cell>
        </row>
        <row r="2110">
          <cell r="A2110" t="str">
            <v>11.02.061</v>
          </cell>
          <cell r="B2110" t="str">
            <v>PROTECAO TERMO-MECANICA C/LAJOTAS CERAM VERM INCL ARGAM ASSENT</v>
          </cell>
          <cell r="C2110" t="str">
            <v>M2</v>
          </cell>
        </row>
        <row r="2111">
          <cell r="A2111" t="str">
            <v>11.02.062</v>
          </cell>
          <cell r="B2111" t="str">
            <v>PROTECAO TERMO-MECANICA C/LADR HIDRAUL 1 COR INCL ARGAM ASSENT</v>
          </cell>
          <cell r="C2111" t="str">
            <v>M2</v>
          </cell>
        </row>
        <row r="2112">
          <cell r="A2112" t="str">
            <v>11.02.066</v>
          </cell>
          <cell r="B2112" t="str">
            <v>REGULARIZACAO DE SUPERFICIE P/ PREPARO IMPERM 1:3 E=2,5CM</v>
          </cell>
          <cell r="C2112" t="str">
            <v>M2</v>
          </cell>
        </row>
        <row r="2113">
          <cell r="A2113" t="str">
            <v>11.02.067</v>
          </cell>
          <cell r="B2113" t="str">
            <v>ARGAMASSA PARA PROTEÇAO MECANICA SOBRE SUPERFICIE IMPERMEABILIZADA TRAÇO 1:4 ESPESSURA 3CM</v>
          </cell>
          <cell r="C2113" t="str">
            <v>M2</v>
          </cell>
        </row>
        <row r="2114">
          <cell r="A2114" t="str">
            <v>11.02.099</v>
          </cell>
          <cell r="B2114" t="str">
            <v>IMPERMEABILIZACOES</v>
          </cell>
          <cell r="C2114" t="str">
            <v>MV</v>
          </cell>
        </row>
        <row r="2115">
          <cell r="A2115" t="str">
            <v>11.03.001</v>
          </cell>
          <cell r="B2115" t="str">
            <v>COM ARGAMASSA CIM AREIA 1:3 COM HIDROFUGO (APLICACAO INTERNA)</v>
          </cell>
          <cell r="C2115" t="str">
            <v>M2</v>
          </cell>
        </row>
        <row r="2116">
          <cell r="A2116" t="str">
            <v>11.03.002</v>
          </cell>
          <cell r="B2116" t="str">
            <v>COM ARGAMASSA CIM AREIA 1:3 COM HIDROFUGO E TINTA BET (APLIC INTERNA)</v>
          </cell>
          <cell r="C2116" t="str">
            <v>M2</v>
          </cell>
        </row>
        <row r="2117">
          <cell r="A2117" t="str">
            <v>11.03.004</v>
          </cell>
          <cell r="B2117" t="str">
            <v>IMPERMEABILIZACAO POR CRISTALIZACAO - RESERVATORIOS ENTERRADOS</v>
          </cell>
          <cell r="C2117" t="str">
            <v>M2</v>
          </cell>
        </row>
        <row r="2118">
          <cell r="A2118" t="str">
            <v>11.03.006</v>
          </cell>
          <cell r="B2118" t="str">
            <v>IMPERMEABILIZAÇAO RESERV.ELEV COM ARGAMASSA POLIMERICA APLICAÇAO 2 DEMÃOS SEMIFLEXIVEL + 4 DEMÃOS FLEXIVEL INCLUS.TELA ESTRUTURANTE</v>
          </cell>
          <cell r="C2118" t="str">
            <v>M2</v>
          </cell>
        </row>
        <row r="2119">
          <cell r="A2119" t="str">
            <v>11.03.007</v>
          </cell>
          <cell r="B2119" t="str">
            <v>IMPERMEABIL RESERV.ENTERRADO COM ARGAMASSA POLIMERICA SEMIFLEXIVEL COM APLICAÇÃO 4 DEMÃOS</v>
          </cell>
          <cell r="C2119" t="str">
            <v>M2</v>
          </cell>
        </row>
        <row r="2120">
          <cell r="A2120" t="str">
            <v>11.03.010</v>
          </cell>
          <cell r="B2120" t="str">
            <v>COM TINTA BETUMINOSA (APLICACAO EXTERNA)</v>
          </cell>
          <cell r="C2120" t="str">
            <v>M2</v>
          </cell>
        </row>
        <row r="2121">
          <cell r="A2121" t="str">
            <v>11.03.099</v>
          </cell>
          <cell r="B2121" t="str">
            <v>IMPERMEABILIZACOES</v>
          </cell>
          <cell r="C2121" t="str">
            <v>MV</v>
          </cell>
        </row>
        <row r="2122">
          <cell r="A2122" t="str">
            <v>11.04.001</v>
          </cell>
          <cell r="B2122" t="str">
            <v>JUNTAS DE DILATACAO EM CHAPA DE COBRE N 26</v>
          </cell>
          <cell r="C2122" t="str">
            <v>M</v>
          </cell>
        </row>
        <row r="2123">
          <cell r="A2123" t="str">
            <v>11.04.002</v>
          </cell>
          <cell r="B2123" t="str">
            <v>JUNTAS DE DILATACAO FUGENBAND ELASTICO PERFIL 0-12</v>
          </cell>
          <cell r="C2123" t="str">
            <v>M</v>
          </cell>
        </row>
        <row r="2124">
          <cell r="A2124" t="str">
            <v>11.04.003</v>
          </cell>
          <cell r="B2124" t="str">
            <v>JUNTAS DE DILATACAO FUGENBANB ELASTICO PERFIL 0-22</v>
          </cell>
          <cell r="C2124" t="str">
            <v>M</v>
          </cell>
        </row>
        <row r="2125">
          <cell r="A2125" t="str">
            <v>11.04.004</v>
          </cell>
          <cell r="B2125" t="str">
            <v>JUNTAS DE DILATACAO/MASTIQUE ELASTICO OU POLIURETANO</v>
          </cell>
          <cell r="C2125" t="str">
            <v>C3</v>
          </cell>
        </row>
        <row r="2126">
          <cell r="A2126" t="str">
            <v>11.04.010</v>
          </cell>
          <cell r="B2126" t="str">
            <v>MANGUEIRA PLASTICA FLEXIVEL PARA JUNTA DE DILATACAO</v>
          </cell>
          <cell r="C2126" t="str">
            <v>M</v>
          </cell>
        </row>
        <row r="2127">
          <cell r="A2127" t="str">
            <v>11.04.012</v>
          </cell>
          <cell r="B2127" t="str">
            <v>ISOPOR PARA SUPORTE DE MASTIQUE</v>
          </cell>
          <cell r="C2127" t="str">
            <v>M</v>
          </cell>
        </row>
        <row r="2128">
          <cell r="A2128" t="str">
            <v>11.04.021</v>
          </cell>
          <cell r="B2128" t="str">
            <v>JUNTA ELASTICA ESTRUTURAL NEOPRENE (REF 2020F) INCLUSIVE LIMPEZA</v>
          </cell>
          <cell r="C2128" t="str">
            <v>M</v>
          </cell>
        </row>
        <row r="2129">
          <cell r="A2129" t="str">
            <v>11.04.022</v>
          </cell>
          <cell r="B2129" t="str">
            <v>JUNTA ELASTICA ESTRUTURAL NEOPRENE (REF 2027M) INCLUSIVE LIMPEZA</v>
          </cell>
          <cell r="C2129" t="str">
            <v>M</v>
          </cell>
        </row>
        <row r="2130">
          <cell r="A2130" t="str">
            <v>11.04.030</v>
          </cell>
          <cell r="B2130" t="str">
            <v>CANTONEIRA DE ABAS IGUAIS 1"x1/8" ALUMINIO</v>
          </cell>
          <cell r="C2130" t="str">
            <v>M</v>
          </cell>
        </row>
        <row r="2131">
          <cell r="A2131" t="str">
            <v>11.04.041</v>
          </cell>
          <cell r="B2131" t="str">
            <v>SELANTE DE POLIURETANO P/JUNTAS MOVIMENTACAO/DESSOLIDARIZACAO QUADRO</v>
          </cell>
          <cell r="C2131" t="str">
            <v>M</v>
          </cell>
        </row>
        <row r="2132">
          <cell r="A2132" t="str">
            <v>11.04.099</v>
          </cell>
          <cell r="B2132" t="str">
            <v>SERVICOS EM JUNTAS DE DILATACAO</v>
          </cell>
          <cell r="C2132" t="str">
            <v>MV</v>
          </cell>
        </row>
        <row r="2133">
          <cell r="A2133" t="str">
            <v>11.50.001</v>
          </cell>
          <cell r="B2133" t="str">
            <v>DEMOLIÇÃO DE IMPERMEABILIZACOES COM MULTIMEMBRANAS ASFALT - ELEM SINT</v>
          </cell>
          <cell r="C2133" t="str">
            <v>M2</v>
          </cell>
        </row>
        <row r="2134">
          <cell r="A2134" t="str">
            <v>11.50.002</v>
          </cell>
          <cell r="B2134" t="str">
            <v>DEMOLIÇÃO DE ARGAMASSA COM IMPERMEABILIZANTE</v>
          </cell>
          <cell r="C2134" t="str">
            <v>M2</v>
          </cell>
        </row>
        <row r="2135">
          <cell r="A2135" t="str">
            <v>11.50.003</v>
          </cell>
          <cell r="B2135" t="str">
            <v>DEMOLIÇÃO DE ISOLAMENTO TÉRMICO COM CONCRETO CELULAR</v>
          </cell>
          <cell r="C2135" t="str">
            <v>M2</v>
          </cell>
        </row>
        <row r="2136">
          <cell r="A2136" t="str">
            <v>11.50.004</v>
          </cell>
          <cell r="B2136" t="str">
            <v>DEMOLIÇÃO DE ISOLAMENTO TÉRMICO DE MANTA DE LA DE VIDRO</v>
          </cell>
          <cell r="C2136" t="str">
            <v>M2</v>
          </cell>
        </row>
        <row r="2137">
          <cell r="A2137" t="str">
            <v>11.50.005</v>
          </cell>
          <cell r="B2137" t="str">
            <v>DEMOLIÇÃO PROTECAO TERMOMECANICA COM CONCRETO CELULAR</v>
          </cell>
          <cell r="C2137" t="str">
            <v>M2</v>
          </cell>
        </row>
        <row r="2138">
          <cell r="A2138" t="str">
            <v>11.50.050</v>
          </cell>
          <cell r="B2138" t="str">
            <v>DEMOLIÇÃO DE JUNTAS DE DILATACAO METALICAS</v>
          </cell>
          <cell r="C2138" t="str">
            <v>M</v>
          </cell>
        </row>
        <row r="2139">
          <cell r="A2139" t="str">
            <v>11.50.099</v>
          </cell>
          <cell r="B2139" t="str">
            <v>DEMOLICOES</v>
          </cell>
          <cell r="C2139" t="str">
            <v>MV</v>
          </cell>
        </row>
        <row r="2140">
          <cell r="A2140" t="str">
            <v>11.60.001</v>
          </cell>
          <cell r="B2140" t="str">
            <v>RETIRADA DE ISOLAMENTO TÉRMICO COM CONCRETO CELULAR OU TIJOLOS CERÂMICOS</v>
          </cell>
          <cell r="C2140" t="str">
            <v>M2</v>
          </cell>
        </row>
        <row r="2141">
          <cell r="A2141" t="str">
            <v>11.60.002</v>
          </cell>
          <cell r="B2141" t="str">
            <v>RETIRADA DE ISOLAMENTO TERMICO COM DOLOMITA/SEIXOS ROLADOS/ARGILA EXPANDIDA</v>
          </cell>
          <cell r="C2141" t="str">
            <v>M2</v>
          </cell>
        </row>
        <row r="2142">
          <cell r="A2142" t="str">
            <v>11.60.099</v>
          </cell>
          <cell r="B2142" t="str">
            <v>RETIRADAS</v>
          </cell>
          <cell r="C2142" t="str">
            <v>MV</v>
          </cell>
        </row>
        <row r="2143">
          <cell r="A2143" t="str">
            <v>11.70.015</v>
          </cell>
          <cell r="B2143" t="str">
            <v>RECOLOCAÇÃO  DE ISOLAMENTO TÉRMICO EM BRITAS, SEIXOS ROLADOS E ARGILA EXPANDIDA</v>
          </cell>
          <cell r="C2143" t="str">
            <v>M3</v>
          </cell>
        </row>
        <row r="2144">
          <cell r="A2144" t="str">
            <v>11.70.099</v>
          </cell>
          <cell r="B2144" t="str">
            <v>RECOLOCACOES DE IMPERMEABILIZACOES/JUNTA DE DILATACAO</v>
          </cell>
          <cell r="C2144" t="str">
            <v>MV</v>
          </cell>
        </row>
        <row r="2145">
          <cell r="A2145" t="str">
            <v>11.80.099</v>
          </cell>
          <cell r="B2145" t="str">
            <v>SERVICOS DE IMPERMEABILIZACAO/JUNTAS DE DILATACAO - CONSERVACAO</v>
          </cell>
          <cell r="C2145" t="str">
            <v>MV</v>
          </cell>
        </row>
        <row r="2146">
          <cell r="A2146" t="str">
            <v>12.01.001</v>
          </cell>
          <cell r="B2146" t="str">
            <v>CHAPISCO</v>
          </cell>
          <cell r="C2146" t="str">
            <v>M2</v>
          </cell>
        </row>
        <row r="2147">
          <cell r="A2147" t="str">
            <v>12.01.006</v>
          </cell>
          <cell r="B2147" t="str">
            <v>EMBOCO DESEMPENADO</v>
          </cell>
          <cell r="C2147" t="str">
            <v>M2</v>
          </cell>
        </row>
        <row r="2148">
          <cell r="A2148" t="str">
            <v>12.01.099</v>
          </cell>
          <cell r="B2148" t="str">
            <v>REVESTIMENTOS PARA TETOS</v>
          </cell>
          <cell r="C2148" t="str">
            <v>MV</v>
          </cell>
        </row>
        <row r="2149">
          <cell r="A2149" t="str">
            <v>12.02.002</v>
          </cell>
          <cell r="B2149" t="str">
            <v>CHAPISCO</v>
          </cell>
          <cell r="C2149" t="str">
            <v>M2</v>
          </cell>
        </row>
        <row r="2150">
          <cell r="A2150" t="str">
            <v>12.02.003</v>
          </cell>
          <cell r="B2150" t="str">
            <v>CHAPISCO ROLADO PARA SUPERFICIES LISAS</v>
          </cell>
          <cell r="C2150" t="str">
            <v>M2</v>
          </cell>
        </row>
        <row r="2151">
          <cell r="A2151" t="str">
            <v>12.02.005</v>
          </cell>
          <cell r="B2151" t="str">
            <v>EMBOCO</v>
          </cell>
          <cell r="C2151" t="str">
            <v>M2</v>
          </cell>
        </row>
        <row r="2152">
          <cell r="A2152" t="str">
            <v>12.02.006</v>
          </cell>
          <cell r="B2152" t="str">
            <v>EMBOCO DESEMPENADO</v>
          </cell>
          <cell r="C2152" t="str">
            <v>M2</v>
          </cell>
        </row>
        <row r="2153">
          <cell r="A2153" t="str">
            <v>12.02.007</v>
          </cell>
          <cell r="B2153" t="str">
            <v>REBOCO</v>
          </cell>
          <cell r="C2153" t="str">
            <v>M2</v>
          </cell>
        </row>
        <row r="2154">
          <cell r="A2154" t="str">
            <v>12.02.009</v>
          </cell>
          <cell r="B2154" t="str">
            <v>REVESTIMENTO COM GESSO</v>
          </cell>
          <cell r="C2154" t="str">
            <v>M2</v>
          </cell>
        </row>
        <row r="2155">
          <cell r="A2155" t="str">
            <v>12.02.010</v>
          </cell>
          <cell r="B2155" t="str">
            <v>REVESTIMENTO TEXTURIZADO ACRILICO BRANCO</v>
          </cell>
          <cell r="C2155" t="str">
            <v>M2</v>
          </cell>
        </row>
        <row r="2156">
          <cell r="A2156" t="str">
            <v>12.02.011</v>
          </cell>
          <cell r="B2156" t="str">
            <v>REVESTIMENTO TEXTURIZADO ACRILICO BRANCO E PINTURA ACRILICA</v>
          </cell>
          <cell r="C2156" t="str">
            <v>M2</v>
          </cell>
        </row>
        <row r="2157">
          <cell r="A2157" t="str">
            <v>12.02.012</v>
          </cell>
          <cell r="B2157" t="str">
            <v>CERAMICA ESMALTADA 10X10CM - LARANJA,VERMELHO,AMARELO</v>
          </cell>
          <cell r="C2157" t="str">
            <v>M2</v>
          </cell>
        </row>
        <row r="2158">
          <cell r="A2158" t="str">
            <v>12.02.013</v>
          </cell>
          <cell r="B2158" t="str">
            <v>CERAMICA ESMALTADA 10X10CM - AZUL,VERDE,PRETO</v>
          </cell>
          <cell r="C2158" t="str">
            <v>M2</v>
          </cell>
        </row>
        <row r="2159">
          <cell r="A2159" t="str">
            <v>12.02.014</v>
          </cell>
          <cell r="B2159" t="str">
            <v>CERAMICA ESMALTADA 10X10CM - BRANCO,AREIA,BEGE,OCRE,CINZA</v>
          </cell>
          <cell r="C2159" t="str">
            <v>M2</v>
          </cell>
        </row>
        <row r="2160">
          <cell r="A2160" t="str">
            <v>12.02.029</v>
          </cell>
          <cell r="B2160" t="str">
            <v>CERAMICA ESMALTADA 20X20CM</v>
          </cell>
          <cell r="C2160" t="str">
            <v>M2</v>
          </cell>
        </row>
        <row r="2161">
          <cell r="A2161" t="str">
            <v>12.02.036</v>
          </cell>
          <cell r="B2161" t="str">
            <v>REVESTIMENTO COM AZULEJOS LISOS, BRANCO BRILHANTE</v>
          </cell>
          <cell r="C2161" t="str">
            <v>M2</v>
          </cell>
        </row>
        <row r="2162">
          <cell r="A2162" t="str">
            <v>12.02.043</v>
          </cell>
          <cell r="B2162" t="str">
            <v>PERFIL SEXTAVADO EM ALUMINIO PARA AZULEJO</v>
          </cell>
          <cell r="C2162" t="str">
            <v>M</v>
          </cell>
        </row>
        <row r="2163">
          <cell r="A2163" t="str">
            <v>12.02.044</v>
          </cell>
          <cell r="B2163" t="str">
            <v>PERFIL CANTONEIRA EM ALUMINIO PARA REBOCO</v>
          </cell>
          <cell r="C2163" t="str">
            <v>M</v>
          </cell>
        </row>
        <row r="2164">
          <cell r="A2164" t="str">
            <v>12.02.050</v>
          </cell>
          <cell r="B2164" t="str">
            <v>REVESTIMENTO TEXT. ACRIL. PIGMENTADO (CORES PRONTAS) - ACAB RANHURADO</v>
          </cell>
          <cell r="C2164" t="str">
            <v>M2</v>
          </cell>
        </row>
        <row r="2165">
          <cell r="A2165" t="str">
            <v>12.02.051</v>
          </cell>
          <cell r="B2165" t="str">
            <v>REVESTIMENTO TEXTURIZADO ACRILICO PIGMENTADO (CORES PRONTAS)</v>
          </cell>
          <cell r="C2165" t="str">
            <v>M2</v>
          </cell>
        </row>
        <row r="2166">
          <cell r="A2166" t="str">
            <v>12.02.072</v>
          </cell>
          <cell r="B2166" t="str">
            <v>GUARNICAO P/ACABAM JUNTAS DILATACAO APARELHADA 5 X 1 CM G1-C4</v>
          </cell>
          <cell r="C2166" t="str">
            <v>M</v>
          </cell>
        </row>
        <row r="2167">
          <cell r="A2167" t="str">
            <v>12.02.099</v>
          </cell>
          <cell r="B2167" t="str">
            <v>REVESTIMENTOS P/ PAREDES INTERNAS</v>
          </cell>
          <cell r="C2167" t="str">
            <v>MV</v>
          </cell>
        </row>
        <row r="2168">
          <cell r="A2168" t="str">
            <v>12.04.004</v>
          </cell>
          <cell r="B2168" t="str">
            <v>CHAPISCO</v>
          </cell>
          <cell r="C2168" t="str">
            <v>M2</v>
          </cell>
        </row>
        <row r="2169">
          <cell r="A2169" t="str">
            <v>12.04.005</v>
          </cell>
          <cell r="B2169" t="str">
            <v>EMBOCO</v>
          </cell>
          <cell r="C2169" t="str">
            <v>M2</v>
          </cell>
        </row>
        <row r="2170">
          <cell r="A2170" t="str">
            <v>12.04.006</v>
          </cell>
          <cell r="B2170" t="str">
            <v>EMBOCO DESEMPENADO</v>
          </cell>
          <cell r="C2170" t="str">
            <v>M2</v>
          </cell>
        </row>
        <row r="2171">
          <cell r="A2171" t="str">
            <v>12.04.007</v>
          </cell>
          <cell r="B2171" t="str">
            <v>REBOCO</v>
          </cell>
          <cell r="C2171" t="str">
            <v>M2</v>
          </cell>
        </row>
        <row r="2172">
          <cell r="A2172" t="str">
            <v>12.04.008</v>
          </cell>
          <cell r="B2172" t="str">
            <v>CHAPISCO FINO PENEIRADO</v>
          </cell>
          <cell r="C2172" t="str">
            <v>M2</v>
          </cell>
        </row>
        <row r="2173">
          <cell r="A2173" t="str">
            <v>12.04.013</v>
          </cell>
          <cell r="B2173" t="str">
            <v>REVESTIMENTO TEXT. ACRIL. PIGMENTADO (CORES PRONTAS)- ACAB RANHURADO</v>
          </cell>
          <cell r="C2173" t="str">
            <v>M2</v>
          </cell>
        </row>
        <row r="2174">
          <cell r="A2174" t="str">
            <v>12.04.014</v>
          </cell>
          <cell r="B2174" t="str">
            <v>REVESTIMENTO TEXTURIZADO ACRILICO PIGMENTADO (CORES PRONTA)</v>
          </cell>
          <cell r="C2174" t="str">
            <v>M2</v>
          </cell>
        </row>
        <row r="2175">
          <cell r="A2175" t="str">
            <v>12.04.018</v>
          </cell>
          <cell r="B2175" t="str">
            <v>REVESTIMENTO TEXTURIZADO ACRILICO BRANCO</v>
          </cell>
          <cell r="C2175" t="str">
            <v>M2</v>
          </cell>
        </row>
        <row r="2176">
          <cell r="A2176" t="str">
            <v>12.04.019</v>
          </cell>
          <cell r="B2176" t="str">
            <v>REVESTIMENTO TEXTURIZADO ACRILICO BRANCO E PINTURA ACRILICA</v>
          </cell>
          <cell r="C2176" t="str">
            <v>M2</v>
          </cell>
        </row>
        <row r="2177">
          <cell r="A2177" t="str">
            <v>12.04.020</v>
          </cell>
          <cell r="B2177" t="str">
            <v>REVESTIMENTO COM PASTILHAS NATURAIS 2,5X2,5CM</v>
          </cell>
          <cell r="C2177" t="str">
            <v>M2</v>
          </cell>
        </row>
        <row r="2178">
          <cell r="A2178" t="str">
            <v>12.04.021</v>
          </cell>
          <cell r="B2178" t="str">
            <v>REVESTIMENTO COM PASTILHAS NATURAIS 5,0X5,0CM</v>
          </cell>
          <cell r="C2178" t="str">
            <v>M2</v>
          </cell>
        </row>
        <row r="2179">
          <cell r="A2179" t="str">
            <v>12.04.022</v>
          </cell>
          <cell r="B2179" t="str">
            <v>REVESTIMENTO COM PASTILHAS ESMALTADAS 2,5X 2,5 CM</v>
          </cell>
          <cell r="C2179" t="str">
            <v>M2</v>
          </cell>
        </row>
        <row r="2180">
          <cell r="A2180" t="str">
            <v>12.04.023</v>
          </cell>
          <cell r="B2180" t="str">
            <v>REVESTIMENTO COM PASTILHAS ESMALTADAS 4,0X 4,0 CM</v>
          </cell>
          <cell r="C2180" t="str">
            <v>M2</v>
          </cell>
        </row>
        <row r="2181">
          <cell r="A2181" t="str">
            <v>12.04.024</v>
          </cell>
          <cell r="B2181" t="str">
            <v>REVESTIMENTO COM PASTILHAS ESMALTADAS 5,0X 5,0 CM</v>
          </cell>
          <cell r="C2181" t="str">
            <v>M2</v>
          </cell>
        </row>
        <row r="2182">
          <cell r="A2182" t="str">
            <v>12.04.040</v>
          </cell>
          <cell r="B2182" t="str">
            <v>REVESTIMENTO C/ PLAQUETA LAMINADA</v>
          </cell>
          <cell r="C2182" t="str">
            <v>M2</v>
          </cell>
        </row>
        <row r="2183">
          <cell r="A2183" t="str">
            <v>12.04.048</v>
          </cell>
          <cell r="B2183" t="str">
            <v>CERAMICA ESMALTADA 10X10CM - LARANJA,VERMELHO,AMARELO</v>
          </cell>
          <cell r="C2183" t="str">
            <v>M2</v>
          </cell>
        </row>
        <row r="2184">
          <cell r="A2184" t="str">
            <v>12.04.049</v>
          </cell>
          <cell r="B2184" t="str">
            <v>CERAMICA ESMALTADA 10X10CM - AZUL,VERDE,PRETO</v>
          </cell>
          <cell r="C2184" t="str">
            <v>M2</v>
          </cell>
        </row>
        <row r="2185">
          <cell r="A2185" t="str">
            <v>12.04.050</v>
          </cell>
          <cell r="B2185" t="str">
            <v>CERAMICA ESMALTADA 10X10CM - BRANCO,AREIA,BEGE,OCRE,CINZA</v>
          </cell>
          <cell r="C2185" t="str">
            <v>M2</v>
          </cell>
        </row>
        <row r="2186">
          <cell r="A2186" t="str">
            <v>12.04.099</v>
          </cell>
          <cell r="B2186" t="str">
            <v>REVESTIMENTOS PARA PAREDES EXTERNAS</v>
          </cell>
          <cell r="C2186" t="str">
            <v>MV</v>
          </cell>
        </row>
        <row r="2187">
          <cell r="A2187" t="str">
            <v>12.50.001</v>
          </cell>
          <cell r="B2187" t="str">
            <v>DEMOLIÇÃO DE REVESTIMENTO EM ARGAMASSA/GESSO EM FORRO E PAREDES</v>
          </cell>
          <cell r="C2187" t="str">
            <v>M2</v>
          </cell>
        </row>
        <row r="2188">
          <cell r="A2188" t="str">
            <v>12.50.002</v>
          </cell>
          <cell r="B2188" t="str">
            <v>DEMOLIÇÃO DE REVEST DE AZULEJOS, PASTILHAS E LADRILHOS INCL ARG ASSENTAMENTO</v>
          </cell>
          <cell r="C2188" t="str">
            <v>M2</v>
          </cell>
        </row>
        <row r="2189">
          <cell r="A2189" t="str">
            <v>12.50.003</v>
          </cell>
          <cell r="B2189" t="str">
            <v>DEMOLIÇÃO SOMENTE DE AZULEJO</v>
          </cell>
          <cell r="C2189" t="str">
            <v>M2</v>
          </cell>
        </row>
        <row r="2190">
          <cell r="A2190" t="str">
            <v>12.50.099</v>
          </cell>
          <cell r="B2190" t="str">
            <v>DEMOLICOES</v>
          </cell>
          <cell r="C2190" t="str">
            <v>MV</v>
          </cell>
        </row>
        <row r="2191">
          <cell r="A2191" t="str">
            <v>12.60.001</v>
          </cell>
          <cell r="B2191" t="str">
            <v>RETIRADA DE MÁRMORE PEDRAS OU GRANITOS INCL DEMOLICÃO ARGAMASSA ASSENTAMENTO</v>
          </cell>
          <cell r="C2191" t="str">
            <v>M2</v>
          </cell>
        </row>
        <row r="2192">
          <cell r="A2192" t="str">
            <v>12.60.099</v>
          </cell>
          <cell r="B2192" t="str">
            <v>RETIRADAS</v>
          </cell>
          <cell r="C2192" t="str">
            <v>MV</v>
          </cell>
        </row>
        <row r="2193">
          <cell r="A2193" t="str">
            <v>12.70.001</v>
          </cell>
          <cell r="B2193" t="str">
            <v>RECOLOCAÇÃO DE MÁRMORE, PEDRAS E GRANITOS</v>
          </cell>
          <cell r="C2193" t="str">
            <v>M2</v>
          </cell>
        </row>
        <row r="2194">
          <cell r="A2194" t="str">
            <v>12.70.099</v>
          </cell>
          <cell r="B2194" t="str">
            <v>RECOLOCACOES DE REVESTIMENTOS DE FORRO E PAREDE</v>
          </cell>
          <cell r="C2194" t="str">
            <v>MV</v>
          </cell>
        </row>
        <row r="2195">
          <cell r="A2195" t="str">
            <v>12.80.003</v>
          </cell>
          <cell r="B2195" t="str">
            <v>CHAPISCO RUSTICO COM PEDRISCO</v>
          </cell>
          <cell r="C2195" t="str">
            <v>M2</v>
          </cell>
        </row>
        <row r="2196">
          <cell r="A2196" t="str">
            <v>12.80.030</v>
          </cell>
          <cell r="B2196" t="str">
            <v>REPARO EM TRINCAS E RACHADURAS</v>
          </cell>
          <cell r="C2196" t="str">
            <v>M</v>
          </cell>
        </row>
        <row r="2197">
          <cell r="A2197" t="str">
            <v>12.80.050</v>
          </cell>
          <cell r="B2197" t="str">
            <v>CANTONEIRA DE FERRO DE 1"X1"X1/8"</v>
          </cell>
          <cell r="C2197" t="str">
            <v>M</v>
          </cell>
        </row>
        <row r="2198">
          <cell r="A2198" t="str">
            <v>12.80.051</v>
          </cell>
          <cell r="B2198" t="str">
            <v>CANTONEIRA DE ABAS IGUAIS 1"x1/8" ALUMINIO</v>
          </cell>
          <cell r="C2198" t="str">
            <v>M</v>
          </cell>
        </row>
        <row r="2199">
          <cell r="A2199" t="str">
            <v>12.80.099</v>
          </cell>
          <cell r="B2199" t="str">
            <v>SERVICOS EM REVESTIMENTOS DE FORRO E PAREDE - CONSERVACAO</v>
          </cell>
          <cell r="C2199" t="str">
            <v>MV</v>
          </cell>
        </row>
        <row r="2200">
          <cell r="A2200" t="str">
            <v>13.01.004</v>
          </cell>
          <cell r="B2200" t="str">
            <v>LASTRO DE CONCRETO C/ HIDROFUGO E=5CM</v>
          </cell>
          <cell r="C2200" t="str">
            <v>M2</v>
          </cell>
        </row>
        <row r="2201">
          <cell r="A2201" t="str">
            <v>13.01.006</v>
          </cell>
          <cell r="B2201" t="str">
            <v>LASTRO DE PEDRA BRITADA - 5CM</v>
          </cell>
          <cell r="C2201" t="str">
            <v>M2</v>
          </cell>
        </row>
        <row r="2202">
          <cell r="A2202" t="str">
            <v>13.01.009</v>
          </cell>
          <cell r="B2202" t="str">
            <v>ENCHIMENTO DE LAJE COM CARVAO VEGETAL</v>
          </cell>
          <cell r="C2202" t="str">
            <v>M3</v>
          </cell>
        </row>
        <row r="2203">
          <cell r="A2203" t="str">
            <v>13.01.010</v>
          </cell>
          <cell r="B2203" t="str">
            <v>ENCHIMENTO DE REBAIXO DE LAJE COM TIJOLOS CERAMICOS FURADOS</v>
          </cell>
          <cell r="C2203" t="str">
            <v>M3</v>
          </cell>
        </row>
        <row r="2204">
          <cell r="A2204" t="str">
            <v>13.01.011</v>
          </cell>
          <cell r="B2204" t="str">
            <v>ENCHIMENTO DE REBAIXO DE LAJE COM CACOS DE CONCRETO CELULAR</v>
          </cell>
          <cell r="C2204" t="str">
            <v>M3</v>
          </cell>
        </row>
        <row r="2205">
          <cell r="A2205" t="str">
            <v>13.01.017</v>
          </cell>
          <cell r="B2205" t="str">
            <v>ARGAMASSA DE REGULARIZACAO CIM/AREIA 1:3 ESP=2,50CM</v>
          </cell>
          <cell r="C2205" t="str">
            <v>M2</v>
          </cell>
        </row>
        <row r="2206">
          <cell r="A2206" t="str">
            <v>13.01.018</v>
          </cell>
          <cell r="B2206" t="str">
            <v>ARGAMASSA DE REGULARIZACAO CIM/AREIA 1:3 C/ IMPERM. ESP=2,50CM</v>
          </cell>
          <cell r="C2206" t="str">
            <v>M2</v>
          </cell>
        </row>
        <row r="2207">
          <cell r="A2207" t="str">
            <v>13.01.099</v>
          </cell>
          <cell r="B2207" t="str">
            <v>SERVICOS DE LASTROS E/OU ENCHIMENTOS</v>
          </cell>
          <cell r="C2207" t="str">
            <v>MV</v>
          </cell>
        </row>
        <row r="2208">
          <cell r="A2208" t="str">
            <v>13.02.004</v>
          </cell>
          <cell r="B2208" t="str">
            <v>CIMENTADO DESEMPENADO E ALISADO C/ CORANTE E=3,5CM INCL ARG REG</v>
          </cell>
          <cell r="C2208" t="str">
            <v>M2</v>
          </cell>
        </row>
        <row r="2209">
          <cell r="A2209" t="str">
            <v>13.02.005</v>
          </cell>
          <cell r="B2209" t="str">
            <v>CIMENTADO DESEMPENADO ALISADO E=3,50CM INCL ARG REG</v>
          </cell>
          <cell r="C2209" t="str">
            <v>M2</v>
          </cell>
        </row>
        <row r="2210">
          <cell r="A2210" t="str">
            <v>13.02.006</v>
          </cell>
          <cell r="B2210" t="str">
            <v>PISO DE CONCRETO Fck 25MPa DESEMPENAMENTO MECÂNICO E=8CM</v>
          </cell>
          <cell r="C2210" t="str">
            <v>M2</v>
          </cell>
        </row>
        <row r="2211">
          <cell r="A2211" t="str">
            <v>13.02.007</v>
          </cell>
          <cell r="B2211" t="str">
            <v>PISO DE CONCRETO LISO-FUNDACAO DIRETA FCK-25 MPA</v>
          </cell>
          <cell r="C2211" t="str">
            <v>M2</v>
          </cell>
        </row>
        <row r="2212">
          <cell r="A2212" t="str">
            <v>13.02.009</v>
          </cell>
          <cell r="B2212" t="str">
            <v>PISO DE CONCRETO CAMURCADO-FUNDACAO DIRETA FCK-25 MPA</v>
          </cell>
          <cell r="C2212" t="str">
            <v>M2</v>
          </cell>
        </row>
        <row r="2213">
          <cell r="A2213" t="str">
            <v>13.02.010</v>
          </cell>
          <cell r="B2213" t="str">
            <v>QE-26 QUADRA DE ESPORTES/DE CONCRETO/LAJE ALVEOLAR</v>
          </cell>
          <cell r="C2213" t="str">
            <v>M2</v>
          </cell>
        </row>
        <row r="2214">
          <cell r="A2214" t="str">
            <v>13.02.011</v>
          </cell>
          <cell r="B2214" t="str">
            <v>QE-27 QUADRA DE ESPORTES/PISO DE CONCRETO/PRE-LAJE TRELICADA</v>
          </cell>
          <cell r="C2214" t="str">
            <v>M2</v>
          </cell>
        </row>
        <row r="2215">
          <cell r="A2215" t="str">
            <v>13.02.012</v>
          </cell>
          <cell r="B2215" t="str">
            <v>QE-28 QUADRA DE ESPORTES/PISO COM PROTECAO ACUSTICA SOBRE LAJE</v>
          </cell>
          <cell r="C2215" t="str">
            <v>M2</v>
          </cell>
        </row>
        <row r="2216">
          <cell r="A2216" t="str">
            <v>13.02.013</v>
          </cell>
          <cell r="B2216" t="str">
            <v>QE-29 ESPACO MULTIESPORTIVO/PISO DE CONCRETO/LAJE ALVEOLAR</v>
          </cell>
          <cell r="C2216" t="str">
            <v>M2</v>
          </cell>
        </row>
        <row r="2217">
          <cell r="A2217" t="str">
            <v>13.02.014</v>
          </cell>
          <cell r="B2217" t="str">
            <v>QE-30 ESPACO MULTIESPORTIVO/PISO DE CONCRETO/PRE-LAJE TRELICADA</v>
          </cell>
          <cell r="C2217" t="str">
            <v>M2</v>
          </cell>
        </row>
        <row r="2218">
          <cell r="A2218" t="str">
            <v>13.02.015</v>
          </cell>
          <cell r="B2218" t="str">
            <v>QE-31 ESPACO MULTIESPORTIVO/PISO COM PROTECAO ACUSTICA SOBRE LAJE</v>
          </cell>
          <cell r="C2218" t="str">
            <v>M2</v>
          </cell>
        </row>
        <row r="2219">
          <cell r="A2219" t="str">
            <v>13.02.017</v>
          </cell>
          <cell r="B2219" t="str">
            <v>LADRILHOS HIDRAULICOS DE 20X20 CM LISOS EM UMA COR</v>
          </cell>
          <cell r="C2219" t="str">
            <v>M2</v>
          </cell>
        </row>
        <row r="2220">
          <cell r="A2220" t="str">
            <v>13.02.019</v>
          </cell>
          <cell r="B2220" t="str">
            <v>LADRILHO HIDRAULICO 25X25 E=2CM - PISO TATIL DE ALERTA</v>
          </cell>
          <cell r="C2220" t="str">
            <v>M2</v>
          </cell>
        </row>
        <row r="2221">
          <cell r="A2221" t="str">
            <v>13.02.020</v>
          </cell>
          <cell r="B2221" t="str">
            <v>LADRILHO HIDRAULICO 25X25 E=2CM - PISO TATIL DIRECIONAL</v>
          </cell>
          <cell r="C2221" t="str">
            <v>M2</v>
          </cell>
        </row>
        <row r="2222">
          <cell r="A2222" t="str">
            <v>13.02.023</v>
          </cell>
          <cell r="B2222" t="str">
            <v>BORRACHA COLADA - PISO TATIL DIRECIONAL</v>
          </cell>
          <cell r="C2222" t="str">
            <v>M2</v>
          </cell>
        </row>
        <row r="2223">
          <cell r="A2223" t="str">
            <v>13.02.024</v>
          </cell>
          <cell r="B2223" t="str">
            <v>BORRACHA ASSENTADA C/ ARGAMASSA - PISO TATIL DIRECIONAL</v>
          </cell>
          <cell r="C2223" t="str">
            <v>M2</v>
          </cell>
        </row>
        <row r="2224">
          <cell r="A2224" t="str">
            <v>13.02.031</v>
          </cell>
          <cell r="B2224" t="str">
            <v>QE-32 QUADRA DE ESPORTES/PISO DE CONCRETO ARMADO/FUNDACAO DIRETA</v>
          </cell>
          <cell r="C2224" t="str">
            <v>M2</v>
          </cell>
        </row>
        <row r="2225">
          <cell r="A2225" t="str">
            <v>13.02.032</v>
          </cell>
          <cell r="B2225" t="str">
            <v>FAIXA ANTIDERRAPANTE A BASE DE RES.E AREIA QUARTZOSA L=4CM</v>
          </cell>
          <cell r="C2225" t="str">
            <v>M</v>
          </cell>
        </row>
        <row r="2226">
          <cell r="A2226" t="str">
            <v>13.02.033</v>
          </cell>
          <cell r="B2226" t="str">
            <v>QE-33 ESPACO MULTIESPORTIVO/PISO DE CONCRETO ARMADO/FUNDACAO DIRETA</v>
          </cell>
          <cell r="C2226" t="str">
            <v>M2</v>
          </cell>
        </row>
        <row r="2227">
          <cell r="A2227" t="str">
            <v>13.02.034</v>
          </cell>
          <cell r="B2227" t="str">
            <v>GRANILITE CINZA / CIMENTO COMUM 8MM C/ POLIMENTO</v>
          </cell>
          <cell r="C2227" t="str">
            <v>M2</v>
          </cell>
        </row>
        <row r="2228">
          <cell r="A2228" t="str">
            <v>13.02.038</v>
          </cell>
          <cell r="B2228" t="str">
            <v>GRANILITE PRETO/CIMENTO COMUM E=8MM COM POLIMENTO</v>
          </cell>
          <cell r="C2228" t="str">
            <v>M2</v>
          </cell>
        </row>
        <row r="2229">
          <cell r="A2229" t="str">
            <v>13.02.040</v>
          </cell>
          <cell r="B2229" t="str">
            <v>PISO DE ALTA RESISTENCIA TIPO MEDIO, POLIDO E=8MM PRETO/CIMENTO COMUM</v>
          </cell>
          <cell r="C2229" t="str">
            <v>M2</v>
          </cell>
        </row>
        <row r="2230">
          <cell r="A2230" t="str">
            <v>13.02.041</v>
          </cell>
          <cell r="B2230" t="str">
            <v>PISO DE ALTA RESISTENCIA TIPO MEDIO, POLIDO E=8MM CINZA/CIMENTO COMUM</v>
          </cell>
          <cell r="C2230" t="str">
            <v>M2</v>
          </cell>
        </row>
        <row r="2231">
          <cell r="A2231" t="str">
            <v>13.02.042</v>
          </cell>
          <cell r="B2231" t="str">
            <v>TELA ARMADURA (MALHA ACO CA 60 FYK= 600 M PA)</v>
          </cell>
          <cell r="C2231" t="str">
            <v>KG</v>
          </cell>
        </row>
        <row r="2232">
          <cell r="A2232" t="str">
            <v>13.02.047</v>
          </cell>
          <cell r="B2232" t="str">
            <v>SOALHO DE TABUAS DE 10X2CM MACHO-FEMEA G1-C6 SOBRE LASTRO/LAJE</v>
          </cell>
          <cell r="C2232" t="str">
            <v>M2</v>
          </cell>
        </row>
        <row r="2233">
          <cell r="A2233" t="str">
            <v>13.02.048</v>
          </cell>
          <cell r="B2233" t="str">
            <v>SOALHO DE TABUAS DE 20X2CM MACHO-FEMEA G1-C6 SOBRE LASTRO/LAJE</v>
          </cell>
          <cell r="C2233" t="str">
            <v>M2</v>
          </cell>
        </row>
        <row r="2234">
          <cell r="A2234" t="str">
            <v>13.02.049</v>
          </cell>
          <cell r="B2234" t="str">
            <v>QE-34 QUADRA DE ESPORTES/PISO FIBRA POLIPROPILENO CORRUGADO/FUND DIR</v>
          </cell>
          <cell r="C2234" t="str">
            <v>M2</v>
          </cell>
        </row>
        <row r="2235">
          <cell r="A2235" t="str">
            <v>13.02.050</v>
          </cell>
          <cell r="B2235" t="str">
            <v>QE-35 ESPACO MULTIESPORTIVO/PISO FIBRA POLIPROP CORRUGADO/FUND DIR</v>
          </cell>
          <cell r="C2235" t="str">
            <v>M2</v>
          </cell>
        </row>
        <row r="2236">
          <cell r="A2236" t="str">
            <v>13.02.052</v>
          </cell>
          <cell r="B2236" t="str">
            <v>TRATAMENTO SELADOR PARA GRANILITE - BASE AGUA</v>
          </cell>
          <cell r="C2236" t="str">
            <v>M2</v>
          </cell>
        </row>
        <row r="2237">
          <cell r="A2237" t="str">
            <v>13.02.053</v>
          </cell>
          <cell r="B2237" t="str">
            <v>BORRACHA COLADA - PISO TATIL DE ALERTA</v>
          </cell>
          <cell r="C2237" t="str">
            <v>M2</v>
          </cell>
        </row>
        <row r="2238">
          <cell r="A2238" t="str">
            <v>13.02.055</v>
          </cell>
          <cell r="B2238" t="str">
            <v>BORRACHA ASSENTADA C/ ARGAMASSA  - PISO TATIL DE ALERTA</v>
          </cell>
          <cell r="C2238" t="str">
            <v>M2</v>
          </cell>
        </row>
        <row r="2239">
          <cell r="A2239" t="str">
            <v>13.02.058</v>
          </cell>
          <cell r="B2239" t="str">
            <v>SINALIZAÇÃO VISUAL DE DEGRAUS-PINTURA ESMALTE EPOXI</v>
          </cell>
          <cell r="C2239" t="str">
            <v>CJ</v>
          </cell>
        </row>
        <row r="2240">
          <cell r="A2240" t="str">
            <v>13.02.059</v>
          </cell>
          <cell r="B2240" t="str">
            <v>SINALIZAÇÃO VISUAL DE DEGRAUS-FITA ADESIVA</v>
          </cell>
          <cell r="C2240" t="str">
            <v>CJ</v>
          </cell>
        </row>
        <row r="2241">
          <cell r="A2241" t="str">
            <v>13.02.061</v>
          </cell>
          <cell r="B2241" t="str">
            <v>PISO DE BORRACHA SINT PASTILHADA COR PRETA ESP 7MM FIXAVEL C/ARGAMASSA</v>
          </cell>
          <cell r="C2241" t="str">
            <v>M2</v>
          </cell>
        </row>
        <row r="2242">
          <cell r="A2242" t="str">
            <v>13.02.062</v>
          </cell>
          <cell r="B2242" t="str">
            <v>PISO DE BORRACHA SINT CANELADO COR PRETA ESP 7MM FIXAVEL C/ARGAMASSA</v>
          </cell>
          <cell r="C2242" t="str">
            <v>M2</v>
          </cell>
        </row>
        <row r="2243">
          <cell r="A2243" t="str">
            <v>13.02.066</v>
          </cell>
          <cell r="B2243" t="str">
            <v>PISO DE CONCRETO/LAJE ALVEOLAR (TIPO LAJE ZERO)</v>
          </cell>
          <cell r="C2243" t="str">
            <v>M2</v>
          </cell>
        </row>
        <row r="2244">
          <cell r="A2244" t="str">
            <v>13.02.067</v>
          </cell>
          <cell r="B2244" t="str">
            <v>PISO DE CONCRETO/LAJE TRELICADA (TIPO LAJE ZERO)</v>
          </cell>
          <cell r="C2244" t="str">
            <v>M2</v>
          </cell>
        </row>
        <row r="2245">
          <cell r="A2245" t="str">
            <v>13.02.068</v>
          </cell>
          <cell r="B2245" t="str">
            <v>PISO DE CONCRETO SOBRE LAJE IMPERMEABILIZADA OU SOBRE PROTECAO ACUSTICA</v>
          </cell>
          <cell r="C2245" t="str">
            <v>M2</v>
          </cell>
        </row>
        <row r="2246">
          <cell r="A2246" t="str">
            <v>13.02.069</v>
          </cell>
          <cell r="B2246" t="str">
            <v>PORCELANATO ESMALTADO</v>
          </cell>
          <cell r="C2246" t="str">
            <v>M2</v>
          </cell>
        </row>
        <row r="2247">
          <cell r="A2247" t="str">
            <v>13.02.075</v>
          </cell>
          <cell r="B2247" t="str">
            <v>CHAPAS VINILICAS (COR ESPECIFICAR) ESPESSURA DE 2 MM</v>
          </cell>
          <cell r="C2247" t="str">
            <v>M2</v>
          </cell>
        </row>
        <row r="2248">
          <cell r="A2248" t="str">
            <v>13.02.077</v>
          </cell>
          <cell r="B2248" t="str">
            <v>CHAPAS VINILICAS/TRANSITO PESADO (COR ESPECIFICAR) ESP 2MM</v>
          </cell>
          <cell r="C2248" t="str">
            <v>M2</v>
          </cell>
        </row>
        <row r="2249">
          <cell r="A2249" t="str">
            <v>13.02.078</v>
          </cell>
          <cell r="B2249" t="str">
            <v>PISO VINIILICO EM MANTA LARG.DE 2,00M  H=2MM INCLUSO RODAPÉ CURVO 10CM FORNEC E INSTAL.- USO EXCLUSIVO SALA DE INOVAÇÃO</v>
          </cell>
          <cell r="C2249" t="str">
            <v>M2</v>
          </cell>
        </row>
        <row r="2250">
          <cell r="A2250" t="str">
            <v>13.02.087</v>
          </cell>
          <cell r="B2250" t="str">
            <v>TACO MADEIRA G1-C6 APLICADO COM COLA</v>
          </cell>
          <cell r="C2250" t="str">
            <v>M2</v>
          </cell>
        </row>
        <row r="2251">
          <cell r="A2251" t="str">
            <v>13.02.092</v>
          </cell>
          <cell r="B2251" t="str">
            <v>SINTEKO - DUAS DEMAOS INCLUSIVE RASPAGEM - APLICADO</v>
          </cell>
          <cell r="C2251" t="str">
            <v>M2</v>
          </cell>
        </row>
        <row r="2252">
          <cell r="A2252" t="str">
            <v>13.02.093</v>
          </cell>
          <cell r="B2252" t="str">
            <v>RASPAGEM COM CALAFETACAO E APLICACAO DE CERA</v>
          </cell>
          <cell r="C2252" t="str">
            <v>M2</v>
          </cell>
        </row>
        <row r="2253">
          <cell r="A2253" t="str">
            <v>13.02.099</v>
          </cell>
          <cell r="B2253" t="str">
            <v>SERVICOS DE REVESTIMENTO DE PISOS</v>
          </cell>
          <cell r="C2253" t="str">
            <v>MV</v>
          </cell>
        </row>
        <row r="2254">
          <cell r="A2254" t="str">
            <v>13.02.100</v>
          </cell>
          <cell r="B2254" t="str">
            <v>CERAMICA ESMALT.ANTIDER. ABSORÇÃO DE AGUA 3% A 8% PEI 4/5 COEF.ATRITO MINIMO 0,4 USO EXCLUSIVO PADRAO CRECHE</v>
          </cell>
          <cell r="C2254" t="str">
            <v>M2</v>
          </cell>
        </row>
        <row r="2255">
          <cell r="A2255" t="str">
            <v>13.03.042</v>
          </cell>
          <cell r="B2255" t="str">
            <v>PEDRA ARDOSIA 40X40CM E=7A10MM</v>
          </cell>
          <cell r="C2255" t="str">
            <v>M2</v>
          </cell>
        </row>
        <row r="2256">
          <cell r="A2256" t="str">
            <v>13.03.099</v>
          </cell>
          <cell r="B2256" t="str">
            <v>SERVICOS DE REVESTIMENTO DE PISOS</v>
          </cell>
          <cell r="C2256" t="str">
            <v>MV</v>
          </cell>
        </row>
        <row r="2257">
          <cell r="A2257" t="str">
            <v>13.04.001</v>
          </cell>
          <cell r="B2257" t="str">
            <v>DEGRAUS EM ARGAMASSA DE CIMENTO E AREIA 1:3 ESPESSURA DE 2 CM</v>
          </cell>
          <cell r="C2257" t="str">
            <v>M</v>
          </cell>
        </row>
        <row r="2258">
          <cell r="A2258" t="str">
            <v>13.04.004</v>
          </cell>
          <cell r="B2258" t="str">
            <v>DEGRAU DE CONCRETO LISO</v>
          </cell>
          <cell r="C2258" t="str">
            <v>M</v>
          </cell>
        </row>
        <row r="2259">
          <cell r="A2259" t="str">
            <v>13.04.026</v>
          </cell>
          <cell r="B2259" t="str">
            <v>DEGRAUS DE GRANILITE MOLDADOS NO LOCAL</v>
          </cell>
          <cell r="C2259" t="str">
            <v>M</v>
          </cell>
        </row>
        <row r="2260">
          <cell r="A2260" t="str">
            <v>13.04.027</v>
          </cell>
          <cell r="B2260" t="str">
            <v>DEGRAUS DE GRANILITE PRE-MOLDADOS</v>
          </cell>
          <cell r="C2260" t="str">
            <v>M</v>
          </cell>
        </row>
        <row r="2261">
          <cell r="A2261" t="str">
            <v>13.04.040</v>
          </cell>
          <cell r="B2261" t="str">
            <v>DEGRAUS DE CHAPA VINILICA ESPESS 2 MM</v>
          </cell>
          <cell r="C2261" t="str">
            <v>M</v>
          </cell>
        </row>
        <row r="2262">
          <cell r="A2262" t="str">
            <v>13.04.050</v>
          </cell>
          <cell r="B2262" t="str">
            <v>DEGRAU DE BORRACHA SINTETICA COR PRETA C/TESTEIRA FIXAVEL C/ARG</v>
          </cell>
          <cell r="C2262" t="str">
            <v>M</v>
          </cell>
        </row>
        <row r="2263">
          <cell r="A2263" t="str">
            <v>13.04.099</v>
          </cell>
          <cell r="B2263" t="str">
            <v>SERVICOS DE REVESTIMENTO DE DEGRAUS</v>
          </cell>
          <cell r="C2263" t="str">
            <v>MV</v>
          </cell>
        </row>
        <row r="2264">
          <cell r="A2264" t="str">
            <v>13.05.001</v>
          </cell>
          <cell r="B2264" t="str">
            <v>RODAPES DE ARGAM CIMENTO E AREIA 1:3 COM ALTURA DE 5 CM</v>
          </cell>
          <cell r="C2264" t="str">
            <v>M</v>
          </cell>
        </row>
        <row r="2265">
          <cell r="A2265" t="str">
            <v>13.05.003</v>
          </cell>
          <cell r="B2265" t="str">
            <v>RODAPE DE CIMENTADO DE 15 CM</v>
          </cell>
          <cell r="C2265" t="str">
            <v>M</v>
          </cell>
        </row>
        <row r="2266">
          <cell r="A2266" t="str">
            <v>13.05.004</v>
          </cell>
          <cell r="B2266" t="str">
            <v>RODAPES DE ARGAM CIMENTO E AREIA 1:3 COM ALTURA DE 10 CM</v>
          </cell>
          <cell r="C2266" t="str">
            <v>M</v>
          </cell>
        </row>
        <row r="2267">
          <cell r="A2267" t="str">
            <v>13.05.005</v>
          </cell>
          <cell r="B2267" t="str">
            <v>RODAPE DE ARGAMASSA DE CIM/AREIA 1:3 PARA ESCADA</v>
          </cell>
          <cell r="C2267" t="str">
            <v>M</v>
          </cell>
        </row>
        <row r="2268">
          <cell r="A2268" t="str">
            <v>13.05.006</v>
          </cell>
          <cell r="B2268" t="str">
            <v>RODAPÉ DE ARGAMASSA CIMENTO E AREIA 1:3 ESPESSURA 1,5CM X ALTURA DE 7CM</v>
          </cell>
          <cell r="C2268" t="str">
            <v>M</v>
          </cell>
        </row>
        <row r="2269">
          <cell r="A2269" t="str">
            <v>13.05.009</v>
          </cell>
          <cell r="B2269" t="str">
            <v>RODAPE DE MADEIRA DE 7X1,5CM G1-C4</v>
          </cell>
          <cell r="C2269" t="str">
            <v>M</v>
          </cell>
        </row>
        <row r="2270">
          <cell r="A2270" t="str">
            <v>13.05.012</v>
          </cell>
          <cell r="B2270" t="str">
            <v>RODAPE DE MADEIRA DE 5X1,5CM G1-C4</v>
          </cell>
          <cell r="C2270" t="str">
            <v>M</v>
          </cell>
        </row>
        <row r="2271">
          <cell r="A2271" t="str">
            <v>13.05.014</v>
          </cell>
          <cell r="B2271" t="str">
            <v>RODAPES DE LADRILHO HIDRAULICO UMA COR COM 10 CM DE ALTURA</v>
          </cell>
          <cell r="C2271" t="str">
            <v>M</v>
          </cell>
        </row>
        <row r="2272">
          <cell r="A2272" t="str">
            <v>13.05.020</v>
          </cell>
          <cell r="B2272" t="str">
            <v>RODAPES DE GRANILITE SIMPLES DE 10 CM</v>
          </cell>
          <cell r="C2272" t="str">
            <v>M</v>
          </cell>
        </row>
        <row r="2273">
          <cell r="A2273" t="str">
            <v>13.05.022</v>
          </cell>
          <cell r="B2273" t="str">
            <v>RODAPE PORCELANATO ESMALTADO 7CM</v>
          </cell>
          <cell r="C2273" t="str">
            <v>M</v>
          </cell>
        </row>
        <row r="2274">
          <cell r="A2274" t="str">
            <v>13.05.024</v>
          </cell>
          <cell r="B2274" t="str">
            <v>RODAPES DE GRANILITE PARA ESCADA DE 10 CM</v>
          </cell>
          <cell r="C2274" t="str">
            <v>M</v>
          </cell>
        </row>
        <row r="2275">
          <cell r="A2275" t="str">
            <v>13.05.025</v>
          </cell>
          <cell r="B2275" t="str">
            <v>RODAPE DE GRANILITE PARA ESCADA DE 7-CM</v>
          </cell>
          <cell r="C2275" t="str">
            <v>M</v>
          </cell>
        </row>
        <row r="2276">
          <cell r="A2276" t="str">
            <v>13.05.026</v>
          </cell>
          <cell r="B2276" t="str">
            <v>RODAPÉ DE GRANILITE SIMPLES ALTURA 7CM</v>
          </cell>
          <cell r="C2276" t="str">
            <v>M</v>
          </cell>
        </row>
        <row r="2277">
          <cell r="A2277" t="str">
            <v>13.05.028</v>
          </cell>
          <cell r="B2277" t="str">
            <v>RODAPES DE MASSA GRANIT ALTA RESISTENCIA DE 10 CM TIPO MEDIO SIMPLES</v>
          </cell>
          <cell r="C2277" t="str">
            <v>M</v>
          </cell>
        </row>
        <row r="2278">
          <cell r="A2278" t="str">
            <v>13.05.030</v>
          </cell>
          <cell r="B2278" t="str">
            <v>RODAPES MASSA GRANIT ALTA RES 10CM MEDIO P/ESCADA INCL TRIANG</v>
          </cell>
          <cell r="C2278" t="str">
            <v>M</v>
          </cell>
        </row>
        <row r="2279">
          <cell r="A2279" t="str">
            <v>13.05.031</v>
          </cell>
          <cell r="B2279" t="str">
            <v>RODAPE DE ALTA RESISTENCIA 7-CM TIPO MEDIO PARA ESCADA INCL TRIANGULO</v>
          </cell>
          <cell r="C2279" t="str">
            <v>M</v>
          </cell>
        </row>
        <row r="2280">
          <cell r="A2280" t="str">
            <v>13.05.068</v>
          </cell>
          <cell r="B2280" t="str">
            <v>RODAPE VINILICO DE 5 CM SIMPLES</v>
          </cell>
          <cell r="C2280" t="str">
            <v>M</v>
          </cell>
        </row>
        <row r="2281">
          <cell r="A2281" t="str">
            <v>13.05.069</v>
          </cell>
          <cell r="B2281" t="str">
            <v>RODAPE VINILICO DE 7 CM SIMPLES</v>
          </cell>
          <cell r="C2281" t="str">
            <v>M</v>
          </cell>
        </row>
        <row r="2282">
          <cell r="A2282" t="str">
            <v>13.05.070</v>
          </cell>
          <cell r="B2282" t="str">
            <v>RODAPE VINILICO DE 7,5 CM SIMPLES</v>
          </cell>
          <cell r="C2282" t="str">
            <v>M</v>
          </cell>
        </row>
        <row r="2283">
          <cell r="A2283" t="str">
            <v>13.05.074</v>
          </cell>
          <cell r="B2283" t="str">
            <v>RODAPE VINILICO DE 5 CM PARA ESCADA</v>
          </cell>
          <cell r="C2283" t="str">
            <v>M</v>
          </cell>
        </row>
        <row r="2284">
          <cell r="A2284" t="str">
            <v>13.05.075</v>
          </cell>
          <cell r="B2284" t="str">
            <v>RODAPE VINILICO DE 7,5 CM PARA ESCADA</v>
          </cell>
          <cell r="C2284" t="str">
            <v>M</v>
          </cell>
        </row>
        <row r="2285">
          <cell r="A2285" t="str">
            <v>13.05.080</v>
          </cell>
          <cell r="B2285" t="str">
            <v>RODAPE DE BORRACHA SINT COR PRETA FAIXA 7CM E=7MM FIXAVEL C/ARG</v>
          </cell>
          <cell r="C2285" t="str">
            <v>M</v>
          </cell>
        </row>
        <row r="2286">
          <cell r="A2286" t="str">
            <v>13.05.099</v>
          </cell>
          <cell r="B2286" t="str">
            <v>SERVICOS DE REVESTIMENTO DE RODAPES</v>
          </cell>
          <cell r="C2286" t="str">
            <v>MV</v>
          </cell>
        </row>
        <row r="2287">
          <cell r="A2287" t="str">
            <v>13.05.100</v>
          </cell>
          <cell r="B2287" t="str">
            <v>RODAPE CERAMICA ANTIDERRAPANTE ALTURA 7CM (MONOQUEIMA) USO EXCLUSIVO PADRAO CRECHE</v>
          </cell>
          <cell r="C2287" t="str">
            <v>M</v>
          </cell>
        </row>
        <row r="2288">
          <cell r="A2288" t="str">
            <v>13.06.005</v>
          </cell>
          <cell r="B2288" t="str">
            <v>SOLEIRA DE ARGAMASSA CIM/AREIA 1:3 EM RAMPA</v>
          </cell>
          <cell r="C2288" t="str">
            <v>M</v>
          </cell>
        </row>
        <row r="2289">
          <cell r="A2289" t="str">
            <v>13.06.008</v>
          </cell>
          <cell r="B2289" t="str">
            <v>SOLEIRA TABUA DE 15CM G1-C6</v>
          </cell>
          <cell r="C2289" t="str">
            <v>M</v>
          </cell>
        </row>
        <row r="2290">
          <cell r="A2290" t="str">
            <v>13.06.009</v>
          </cell>
          <cell r="B2290" t="str">
            <v>SOLEIRA TABUA DE 25CM G1-C6</v>
          </cell>
          <cell r="C2290" t="str">
            <v>M</v>
          </cell>
        </row>
        <row r="2291">
          <cell r="A2291" t="str">
            <v>13.06.074</v>
          </cell>
          <cell r="B2291" t="str">
            <v>SO-14 SOLEIRA RAMPADA DESNIVEL ATE 2CM (CIMENTADO / ALVENARIA 15,5CM)</v>
          </cell>
          <cell r="C2291" t="str">
            <v>M</v>
          </cell>
        </row>
        <row r="2292">
          <cell r="A2292" t="str">
            <v>13.06.075</v>
          </cell>
          <cell r="B2292" t="str">
            <v>SO-15 SOLEIRA RAMPADA DESNIVEL ATE 2CM (CIMENTADO / ALVENARIA 22CM)</v>
          </cell>
          <cell r="C2292" t="str">
            <v>M</v>
          </cell>
        </row>
        <row r="2293">
          <cell r="A2293" t="str">
            <v>13.06.076</v>
          </cell>
          <cell r="B2293" t="str">
            <v>SO-16 SOLEIRA RAMPADA DESNIVEL ATE 2CM (GRANILITE / ALVENARIA 15,5CM)</v>
          </cell>
          <cell r="C2293" t="str">
            <v>M</v>
          </cell>
        </row>
        <row r="2294">
          <cell r="A2294" t="str">
            <v>13.06.077</v>
          </cell>
          <cell r="B2294" t="str">
            <v>SO-17 SOLEIRA RAMPADA DESNIVEL ATE 2CM (GRANILITE / ALVENARIA 22CM)</v>
          </cell>
          <cell r="C2294" t="str">
            <v>M</v>
          </cell>
        </row>
        <row r="2295">
          <cell r="A2295" t="str">
            <v>13.06.082</v>
          </cell>
          <cell r="B2295" t="str">
            <v>SO-22 SOLEIRA DE GRANITO EM NIVEL 1 PEÇA (L= 14 A 17CM)</v>
          </cell>
          <cell r="C2295" t="str">
            <v>M</v>
          </cell>
        </row>
        <row r="2296">
          <cell r="A2296" t="str">
            <v>13.06.083</v>
          </cell>
          <cell r="B2296" t="str">
            <v>SO-23 SOLEIRA DE GRANITO EM NIVEL 1 PEÇA (L=19 A 22CM)</v>
          </cell>
          <cell r="C2296" t="str">
            <v>M</v>
          </cell>
        </row>
        <row r="2297">
          <cell r="A2297" t="str">
            <v>13.06.084</v>
          </cell>
          <cell r="B2297" t="str">
            <v>SO-24 - SOLEIRA DE GRANITO RAMPADA DESNIVEL ATE 2CM 2 PEÇAS (L=14 A 17CM)</v>
          </cell>
          <cell r="C2297" t="str">
            <v>M</v>
          </cell>
        </row>
        <row r="2298">
          <cell r="A2298" t="str">
            <v>13.06.085</v>
          </cell>
          <cell r="B2298" t="str">
            <v>SO-25 SOLEIRA DE GRANITO RAMPADA DESNIVEL ATE 2CM 2 PEÇAS (L=19 A 22CM)</v>
          </cell>
          <cell r="C2298" t="str">
            <v>M</v>
          </cell>
        </row>
        <row r="2299">
          <cell r="A2299" t="str">
            <v>13.06.086</v>
          </cell>
          <cell r="B2299" t="str">
            <v>SO-26 SOLEIRA DE GRANITO RAMPADA DESNIVEL ATE 2CM 3 PEÇAS (L=14 A 17CM)</v>
          </cell>
          <cell r="C2299" t="str">
            <v>M</v>
          </cell>
        </row>
        <row r="2300">
          <cell r="A2300" t="str">
            <v>13.06.087</v>
          </cell>
          <cell r="B2300" t="str">
            <v>SO-27 SOLEIRA DE GRANITO RAMPADA DESNIVEL ATE 2CM 3 PEÇAS (L=19 A 22CM)</v>
          </cell>
          <cell r="C2300" t="str">
            <v>M</v>
          </cell>
        </row>
        <row r="2301">
          <cell r="A2301" t="str">
            <v>13.06.099</v>
          </cell>
          <cell r="B2301" t="str">
            <v>SERVICOS DE REVESTIMENTO DE SOLEIRAS</v>
          </cell>
          <cell r="C2301" t="str">
            <v>MV</v>
          </cell>
        </row>
        <row r="2302">
          <cell r="A2302" t="str">
            <v>13.07.002</v>
          </cell>
          <cell r="B2302" t="str">
            <v>PE-02 PEITORIL</v>
          </cell>
          <cell r="C2302" t="str">
            <v>M</v>
          </cell>
        </row>
        <row r="2303">
          <cell r="A2303" t="str">
            <v>13.07.099</v>
          </cell>
          <cell r="B2303" t="str">
            <v>SERVICOS DE REVESTIMENTO DE PEITORIS</v>
          </cell>
          <cell r="C2303" t="str">
            <v>MV</v>
          </cell>
        </row>
        <row r="2304">
          <cell r="A2304" t="str">
            <v>13.50.001</v>
          </cell>
          <cell r="B2304" t="str">
            <v>DEMOLICAO PISO DE CONCRETO SIMPLES CAPEADO</v>
          </cell>
          <cell r="C2304" t="str">
            <v>M3</v>
          </cell>
        </row>
        <row r="2305">
          <cell r="A2305" t="str">
            <v>13.50.002</v>
          </cell>
          <cell r="B2305" t="str">
            <v>DEMOLIÇAO PISO GRANILITE, LADRILHO HIDRAULICO, CERAMICO, CACOS, INCLUSIVE BASE</v>
          </cell>
          <cell r="C2305" t="str">
            <v>M2</v>
          </cell>
        </row>
        <row r="2306">
          <cell r="A2306" t="str">
            <v>13.50.003</v>
          </cell>
          <cell r="B2306" t="str">
            <v>DEMOLICAO PISO TACOS DE MADEIRA INCLUSIVE ARG ASSENTAMENTO</v>
          </cell>
          <cell r="C2306" t="str">
            <v>M2</v>
          </cell>
        </row>
        <row r="2307">
          <cell r="A2307" t="str">
            <v>13.50.004</v>
          </cell>
          <cell r="B2307" t="str">
            <v>DEMOLICAO PISO SOALHO DE TABUAS INCLUSIVE VIGAMENTOS</v>
          </cell>
          <cell r="C2307" t="str">
            <v>M2</v>
          </cell>
        </row>
        <row r="2308">
          <cell r="A2308" t="str">
            <v>13.50.006</v>
          </cell>
          <cell r="B2308" t="str">
            <v>DEMOLIÇÃO DE SOALHO SOMENTE TÁBUAS</v>
          </cell>
          <cell r="C2308" t="str">
            <v>M2</v>
          </cell>
        </row>
        <row r="2309">
          <cell r="A2309" t="str">
            <v>13.50.010</v>
          </cell>
          <cell r="B2309" t="str">
            <v>DEMOLIÇÃO DE PISOS VINÍLICOS E DE BORRACHA INCL ARG ASSENT E REGULARIZACÃO</v>
          </cell>
          <cell r="C2309" t="str">
            <v>M2</v>
          </cell>
        </row>
        <row r="2310">
          <cell r="A2310" t="str">
            <v>13.50.015</v>
          </cell>
          <cell r="B2310" t="str">
            <v>DEMOLIÇAO REVEST DE DEGRAUS DE ARG/GRANILITE/CACOS/LADRILHOS, INCL ARG ASSENT.</v>
          </cell>
          <cell r="C2310" t="str">
            <v>M2</v>
          </cell>
        </row>
        <row r="2311">
          <cell r="A2311" t="str">
            <v>13.50.016</v>
          </cell>
          <cell r="B2311" t="str">
            <v>DEMOLICAO RODAPES EM GERAL INCLUSIVE ARGAMASSA ASSENTAMENTO</v>
          </cell>
          <cell r="C2311" t="str">
            <v>M</v>
          </cell>
        </row>
        <row r="2312">
          <cell r="A2312" t="str">
            <v>13.50.017</v>
          </cell>
          <cell r="B2312" t="str">
            <v>DEMOLICAO SOLEIRAS EM GERAL INCLUSIVE ARGAMASSA ASSENTAMENTO</v>
          </cell>
          <cell r="C2312" t="str">
            <v>M</v>
          </cell>
        </row>
        <row r="2313">
          <cell r="A2313" t="str">
            <v>13.50.018</v>
          </cell>
          <cell r="B2313" t="str">
            <v>DEMOLICAO PEITORIS EM GERAL INCLUSIVE ARGAMASSA ASSENTAMENTO</v>
          </cell>
          <cell r="C2313" t="str">
            <v>M</v>
          </cell>
        </row>
        <row r="2314">
          <cell r="A2314" t="str">
            <v>13.50.019</v>
          </cell>
          <cell r="B2314" t="str">
            <v>DEMOLICAO GUARDA-CORPOS EM GERAL INCLUSIVE ARGAMASSA ASSENTAMENTO</v>
          </cell>
          <cell r="C2314" t="str">
            <v>M</v>
          </cell>
        </row>
        <row r="2315">
          <cell r="A2315" t="str">
            <v>13.50.099</v>
          </cell>
          <cell r="B2315" t="str">
            <v>DEMOLICOES</v>
          </cell>
          <cell r="C2315" t="str">
            <v>MV</v>
          </cell>
        </row>
        <row r="2316">
          <cell r="A2316" t="str">
            <v>13.60.001</v>
          </cell>
          <cell r="B2316" t="str">
            <v>RETIRADA DE PISO VINILICO E BORRACHA</v>
          </cell>
          <cell r="C2316" t="str">
            <v>M2</v>
          </cell>
        </row>
        <row r="2317">
          <cell r="A2317" t="str">
            <v>13.60.002</v>
          </cell>
          <cell r="B2317" t="str">
            <v>RETIRADA DE PISO DE BORRACHA ARGAMASSADO</v>
          </cell>
          <cell r="C2317" t="str">
            <v>M2</v>
          </cell>
        </row>
        <row r="2318">
          <cell r="A2318" t="str">
            <v>13.60.003</v>
          </cell>
          <cell r="B2318" t="str">
            <v>RETIRADA DE PISO DE CERÂMICA OU LADRILHOS HIDRÁULICOS</v>
          </cell>
          <cell r="C2318" t="str">
            <v>M2</v>
          </cell>
        </row>
        <row r="2319">
          <cell r="A2319" t="str">
            <v>13.60.004</v>
          </cell>
          <cell r="B2319" t="str">
            <v>RETIRADA DE PISO DE TACOS DE MADEIRA</v>
          </cell>
          <cell r="C2319" t="str">
            <v>M2</v>
          </cell>
        </row>
        <row r="2320">
          <cell r="A2320" t="str">
            <v>13.60.005</v>
          </cell>
          <cell r="B2320" t="str">
            <v>RETIRADA DE SOALHO INCLUSIVE VIGAMENTO</v>
          </cell>
          <cell r="C2320" t="str">
            <v>M2</v>
          </cell>
        </row>
        <row r="2321">
          <cell r="A2321" t="str">
            <v>13.60.006</v>
          </cell>
          <cell r="B2321" t="str">
            <v>RETIRADA DE SOALHO SOMENTE TÁBUAS</v>
          </cell>
          <cell r="C2321" t="str">
            <v>M2</v>
          </cell>
        </row>
        <row r="2322">
          <cell r="A2322" t="str">
            <v>13.60.007</v>
          </cell>
          <cell r="B2322" t="str">
            <v>RETIRADA DE PISO DE PEDRA</v>
          </cell>
          <cell r="C2322" t="str">
            <v>M2</v>
          </cell>
        </row>
        <row r="2323">
          <cell r="A2323" t="str">
            <v>13.60.008</v>
          </cell>
          <cell r="B2323" t="str">
            <v>RETIRADA DE PISO DE GRANITO OU MÁRMORE</v>
          </cell>
          <cell r="C2323" t="str">
            <v>M2</v>
          </cell>
        </row>
        <row r="2324">
          <cell r="A2324" t="str">
            <v>13.60.009</v>
          </cell>
          <cell r="B2324" t="str">
            <v>RETIRADA DE DEGRAUS E ESPELHOS EM PEDRA</v>
          </cell>
          <cell r="C2324" t="str">
            <v>M</v>
          </cell>
        </row>
        <row r="2325">
          <cell r="A2325" t="str">
            <v>13.60.010</v>
          </cell>
          <cell r="B2325" t="str">
            <v>RETIRADA DE DEGRAUS E ESP DE GRANITO OU MÁRMORE</v>
          </cell>
          <cell r="C2325" t="str">
            <v>M</v>
          </cell>
        </row>
        <row r="2326">
          <cell r="A2326" t="str">
            <v>13.60.011</v>
          </cell>
          <cell r="B2326" t="str">
            <v>RETIRADA DE RODAPÉS DE CERAM LADR-HIDR GRANITO OU MÁRMORE</v>
          </cell>
          <cell r="C2326" t="str">
            <v>M</v>
          </cell>
        </row>
        <row r="2327">
          <cell r="A2327" t="str">
            <v>13.60.012</v>
          </cell>
          <cell r="B2327" t="str">
            <v>RETIRADA DE RODAPES DE MADEIRA INCLUSIVE CORDÃO</v>
          </cell>
          <cell r="C2327" t="str">
            <v>M</v>
          </cell>
        </row>
        <row r="2328">
          <cell r="A2328" t="str">
            <v>13.60.013</v>
          </cell>
          <cell r="B2328" t="str">
            <v>RETIRADA DE SOLEIRAS EM GERAL</v>
          </cell>
          <cell r="C2328" t="str">
            <v>M</v>
          </cell>
        </row>
        <row r="2329">
          <cell r="A2329" t="str">
            <v>13.60.014</v>
          </cell>
          <cell r="B2329" t="str">
            <v>RETIRADA DE PEITORIS EM GERAL</v>
          </cell>
          <cell r="C2329" t="str">
            <v>M</v>
          </cell>
        </row>
        <row r="2330">
          <cell r="A2330" t="str">
            <v>13.60.015</v>
          </cell>
          <cell r="B2330" t="str">
            <v>RETIRADA DE GUARDA-CORPOS EM GERAL</v>
          </cell>
          <cell r="C2330" t="str">
            <v>M</v>
          </cell>
        </row>
        <row r="2331">
          <cell r="A2331" t="str">
            <v>13.60.099</v>
          </cell>
          <cell r="B2331" t="str">
            <v>RETIRADAS</v>
          </cell>
          <cell r="C2331" t="str">
            <v>MV</v>
          </cell>
        </row>
        <row r="2332">
          <cell r="A2332" t="str">
            <v>13.70.001</v>
          </cell>
          <cell r="B2332" t="str">
            <v>RECOLOCAÇÃO DE PISO VINÍLICO E BORRACHA</v>
          </cell>
          <cell r="C2332" t="str">
            <v>M2</v>
          </cell>
        </row>
        <row r="2333">
          <cell r="A2333" t="str">
            <v>13.70.002</v>
          </cell>
          <cell r="B2333" t="str">
            <v>RECOLOCAÇÃO DE PISO DE BORRACHA ARGAMASSADO</v>
          </cell>
          <cell r="C2333" t="str">
            <v>M2</v>
          </cell>
        </row>
        <row r="2334">
          <cell r="A2334" t="str">
            <v>13.70.005</v>
          </cell>
          <cell r="B2334" t="str">
            <v>RECOLOCAÇÃO E REPREGAMENTO DE SOALHO</v>
          </cell>
          <cell r="C2334" t="str">
            <v>M2</v>
          </cell>
        </row>
        <row r="2335">
          <cell r="A2335" t="str">
            <v>13.70.050</v>
          </cell>
          <cell r="B2335" t="str">
            <v>RECOLOCAÇÃO DE RODAPÉS E CORDÕES DE MADEIRA</v>
          </cell>
          <cell r="C2335" t="str">
            <v>M</v>
          </cell>
        </row>
        <row r="2336">
          <cell r="A2336" t="str">
            <v>13.70.099</v>
          </cell>
          <cell r="B2336" t="str">
            <v>RECOLOCACOES DE PISOS</v>
          </cell>
          <cell r="C2336" t="str">
            <v>MV</v>
          </cell>
        </row>
        <row r="2337">
          <cell r="A2337" t="str">
            <v>13.80.002</v>
          </cell>
          <cell r="B2337" t="str">
            <v>LASTRO DE CONCRETO</v>
          </cell>
          <cell r="C2337" t="str">
            <v>M3</v>
          </cell>
        </row>
        <row r="2338">
          <cell r="A2338" t="str">
            <v>13.80.003</v>
          </cell>
          <cell r="B2338" t="str">
            <v>LASTRO DE BRITA GRADUADA COMPACTAÇÃO MECÂNICA E=8CM</v>
          </cell>
          <cell r="C2338" t="str">
            <v>M2</v>
          </cell>
        </row>
        <row r="2339">
          <cell r="A2339" t="str">
            <v>13.80.005</v>
          </cell>
          <cell r="B2339" t="str">
            <v>DEGRAU DE CONCRETO LISO</v>
          </cell>
          <cell r="C2339" t="str">
            <v>M</v>
          </cell>
        </row>
        <row r="2340">
          <cell r="A2340" t="str">
            <v>13.80.006</v>
          </cell>
          <cell r="B2340" t="str">
            <v>ENDURECEDOR SUPERFICIAL PARA CONCRETO</v>
          </cell>
          <cell r="C2340" t="str">
            <v>M2</v>
          </cell>
        </row>
        <row r="2341">
          <cell r="A2341" t="str">
            <v>13.80.007</v>
          </cell>
          <cell r="B2341" t="str">
            <v>PISO DE CONCRETO FCK=25MPA E=5CM</v>
          </cell>
          <cell r="C2341" t="str">
            <v>M2</v>
          </cell>
        </row>
        <row r="2342">
          <cell r="A2342" t="str">
            <v>13.80.012</v>
          </cell>
          <cell r="B2342" t="str">
            <v>SOALHO DE TABUA 20X2CM  MACHO-FEMEA G1-C6   (SOMENTE TABUAS)</v>
          </cell>
          <cell r="C2342" t="str">
            <v>M2</v>
          </cell>
        </row>
        <row r="2343">
          <cell r="A2343" t="str">
            <v>13.80.013</v>
          </cell>
          <cell r="B2343" t="str">
            <v>ISOLAMENTO COM LONA PRETA</v>
          </cell>
          <cell r="C2343" t="str">
            <v>M2</v>
          </cell>
        </row>
        <row r="2344">
          <cell r="A2344" t="str">
            <v>13.80.014</v>
          </cell>
          <cell r="B2344" t="str">
            <v>FRESAMENTO DE PISO CIMENTADO</v>
          </cell>
          <cell r="C2344" t="str">
            <v>M2</v>
          </cell>
        </row>
        <row r="2345">
          <cell r="A2345" t="str">
            <v>13.80.015</v>
          </cell>
          <cell r="B2345" t="str">
            <v>PISO VINILICO DE 2MM DE ESPESSURA</v>
          </cell>
          <cell r="C2345" t="str">
            <v>M2</v>
          </cell>
        </row>
        <row r="2346">
          <cell r="A2346" t="str">
            <v>13.80.016</v>
          </cell>
          <cell r="B2346" t="str">
            <v>PISO VINILICO DE 3,2MM DE ESPESSURA</v>
          </cell>
          <cell r="C2346" t="str">
            <v>M2</v>
          </cell>
        </row>
        <row r="2347">
          <cell r="A2347" t="str">
            <v>13.80.018</v>
          </cell>
          <cell r="B2347" t="str">
            <v>REPARO COMPLETO EM GRANILITE-RASPAGEM/ESTUCAMENTO/POLIMENTO</v>
          </cell>
          <cell r="C2347" t="str">
            <v>M2</v>
          </cell>
        </row>
        <row r="2348">
          <cell r="A2348" t="str">
            <v>13.80.021</v>
          </cell>
          <cell r="B2348" t="str">
            <v>ARGAMASSA DE REGULARIZACAO CIMENTO/AREIA 1:3 E=2,50CM</v>
          </cell>
          <cell r="C2348" t="str">
            <v>M2</v>
          </cell>
        </row>
        <row r="2349">
          <cell r="A2349" t="str">
            <v>13.80.022</v>
          </cell>
          <cell r="B2349" t="str">
            <v>COLAGEM COM NATA DE CIMENTO E ADESIVO P/ ARGAMASSA E CHAPISCO</v>
          </cell>
          <cell r="C2349" t="str">
            <v>M2</v>
          </cell>
        </row>
        <row r="2350">
          <cell r="A2350" t="str">
            <v>13.80.023</v>
          </cell>
          <cell r="B2350" t="str">
            <v>SOALHO DE TABUA 10X2,0CM  MACHO-FEMEA G1-C6  SOBRE VIGAMENTO 6X16CM</v>
          </cell>
          <cell r="C2350" t="str">
            <v>M2</v>
          </cell>
        </row>
        <row r="2351">
          <cell r="A2351" t="str">
            <v>13.80.024</v>
          </cell>
          <cell r="B2351" t="str">
            <v>SOALHO DE TABUA 20X2CM MACHO-FEMEA G1-C6    SOBRE VIGAMENTO 6X16CM</v>
          </cell>
          <cell r="C2351" t="str">
            <v>M2</v>
          </cell>
        </row>
        <row r="2352">
          <cell r="A2352" t="str">
            <v>13.80.025</v>
          </cell>
          <cell r="B2352" t="str">
            <v>REPREGAMENTO DE SOALHO DE MADEIRA</v>
          </cell>
          <cell r="C2352" t="str">
            <v>M2</v>
          </cell>
        </row>
        <row r="2353">
          <cell r="A2353" t="str">
            <v>13.80.026</v>
          </cell>
          <cell r="B2353" t="str">
            <v>SOALHO DE TABUA 20X2CM MACHO-FEMEA G1-C6    SOBRE VIGAMENTO 6X12CM</v>
          </cell>
          <cell r="C2353" t="str">
            <v>M2</v>
          </cell>
        </row>
        <row r="2354">
          <cell r="A2354" t="str">
            <v>13.80.027</v>
          </cell>
          <cell r="B2354" t="str">
            <v>SOALHO DE TABUA 10X2,0CM  MACHO-FEMEA G1-C6  SOBRE VIGAMENTO 6X12CM</v>
          </cell>
          <cell r="C2354" t="str">
            <v>M2</v>
          </cell>
        </row>
        <row r="2355">
          <cell r="A2355" t="str">
            <v>13.80.028</v>
          </cell>
          <cell r="B2355" t="str">
            <v>SOALHO DE TABUA 10X2,0CM  MACHO-FEMEA GI-C6  (SOMENTE TABUAS)</v>
          </cell>
          <cell r="C2355" t="str">
            <v>M2</v>
          </cell>
        </row>
        <row r="2356">
          <cell r="A2356" t="str">
            <v>13.80.032</v>
          </cell>
          <cell r="B2356" t="str">
            <v>TELA Q-92 PARA PISO DE CONCRETO</v>
          </cell>
          <cell r="C2356" t="str">
            <v>M2</v>
          </cell>
        </row>
        <row r="2357">
          <cell r="A2357" t="str">
            <v>13.80.033</v>
          </cell>
          <cell r="B2357" t="str">
            <v>TELA Q-138 E ESPAÇADOR TRELIÇADO P/PISO DE CONCRETO</v>
          </cell>
          <cell r="C2357" t="str">
            <v>M2</v>
          </cell>
        </row>
        <row r="2358">
          <cell r="A2358" t="str">
            <v>13.80.034</v>
          </cell>
          <cell r="B2358" t="str">
            <v>PISO DE CONCRETO FCK=25MPA E=8CM DESEMPENAMENTO MECÂNICO</v>
          </cell>
          <cell r="C2358" t="str">
            <v>M2</v>
          </cell>
        </row>
        <row r="2359">
          <cell r="A2359" t="str">
            <v>13.80.035</v>
          </cell>
          <cell r="B2359" t="str">
            <v>PISO DE CONCRETO COM FIBRA FCK=25MPA E=8CM DESEMPENAMENTO MECÂNICO</v>
          </cell>
          <cell r="C2359" t="str">
            <v>M2</v>
          </cell>
        </row>
        <row r="2360">
          <cell r="A2360" t="str">
            <v>13.80.050</v>
          </cell>
          <cell r="B2360" t="str">
            <v>RODAPE DE GRANILITE EM PLACAS FORN/APLIC</v>
          </cell>
          <cell r="C2360" t="str">
            <v>M</v>
          </cell>
        </row>
        <row r="2361">
          <cell r="A2361" t="str">
            <v>13.80.051</v>
          </cell>
          <cell r="B2361" t="str">
            <v>RODAPE DE MARMORE DE 15CM</v>
          </cell>
          <cell r="C2361" t="str">
            <v>M</v>
          </cell>
        </row>
        <row r="2362">
          <cell r="A2362" t="str">
            <v>13.80.055</v>
          </cell>
          <cell r="B2362" t="str">
            <v>CORDAO MEIA CANA 1,5x1,5CM G1-C4</v>
          </cell>
          <cell r="C2362" t="str">
            <v>M</v>
          </cell>
        </row>
        <row r="2363">
          <cell r="A2363" t="str">
            <v>13.80.056</v>
          </cell>
          <cell r="B2363" t="str">
            <v>RODAPE DE MADEIRA DE 7X1,5CM G1-C4 COM CORDAO</v>
          </cell>
          <cell r="C2363" t="str">
            <v>M</v>
          </cell>
        </row>
        <row r="2364">
          <cell r="A2364" t="str">
            <v>13.80.057</v>
          </cell>
          <cell r="B2364" t="str">
            <v>REPARO RODAPÉ EM GRANILITE RASPAGEM/ESTUCAMENTO/POLIMENTO</v>
          </cell>
          <cell r="C2364" t="str">
            <v>M</v>
          </cell>
        </row>
        <row r="2365">
          <cell r="A2365" t="str">
            <v>13.80.060</v>
          </cell>
          <cell r="B2365" t="str">
            <v>DEGRAU DE GRANILITE</v>
          </cell>
          <cell r="C2365" t="str">
            <v>M</v>
          </cell>
        </row>
        <row r="2366">
          <cell r="A2366" t="str">
            <v>13.80.061</v>
          </cell>
          <cell r="B2366" t="str">
            <v>DEGRAUS DE MARMORE</v>
          </cell>
          <cell r="C2366" t="str">
            <v>M</v>
          </cell>
        </row>
        <row r="2367">
          <cell r="A2367" t="str">
            <v>13.80.062</v>
          </cell>
          <cell r="B2367" t="str">
            <v>DEGRAU VINILICO COM TESTEIRA DE BORRACHA</v>
          </cell>
          <cell r="C2367" t="str">
            <v>M</v>
          </cell>
        </row>
        <row r="2368">
          <cell r="A2368" t="str">
            <v>13.80.065</v>
          </cell>
          <cell r="B2368" t="str">
            <v>TESTEIRA DE BORRACHA</v>
          </cell>
          <cell r="C2368" t="str">
            <v>M</v>
          </cell>
        </row>
        <row r="2369">
          <cell r="A2369" t="str">
            <v>13.80.066</v>
          </cell>
          <cell r="B2369" t="str">
            <v>PISO BORRACHA SINT PASTILHADO PRETO ESPES 4/5MM - COLADO</v>
          </cell>
          <cell r="C2369" t="str">
            <v>M2</v>
          </cell>
        </row>
        <row r="2370">
          <cell r="A2370" t="str">
            <v>13.80.075</v>
          </cell>
          <cell r="B2370" t="str">
            <v>ENCHIMENTO DE PISO COM ARGILA EXPANDIDA</v>
          </cell>
          <cell r="C2370" t="str">
            <v>M3</v>
          </cell>
        </row>
        <row r="2371">
          <cell r="A2371" t="str">
            <v>13.80.099</v>
          </cell>
          <cell r="B2371" t="str">
            <v>SERVICOS EM PISOS - CONSERVACAO</v>
          </cell>
          <cell r="C2371" t="str">
            <v>MV</v>
          </cell>
        </row>
        <row r="2372">
          <cell r="A2372" t="str">
            <v>14.01.002</v>
          </cell>
          <cell r="B2372" t="str">
            <v>VIDRO LISO COMUM INCOLOR DE 3MM</v>
          </cell>
          <cell r="C2372" t="str">
            <v>M2</v>
          </cell>
        </row>
        <row r="2373">
          <cell r="A2373" t="str">
            <v>14.01.004</v>
          </cell>
          <cell r="B2373" t="str">
            <v>VIDRO LISO COMUM INCOLOR DE 4MM</v>
          </cell>
          <cell r="C2373" t="str">
            <v>M2</v>
          </cell>
        </row>
        <row r="2374">
          <cell r="A2374" t="str">
            <v>14.01.006</v>
          </cell>
          <cell r="B2374" t="str">
            <v>VIDRO LISO COMUM INCOLOR DE 5MM</v>
          </cell>
          <cell r="C2374" t="str">
            <v>M2</v>
          </cell>
        </row>
        <row r="2375">
          <cell r="A2375" t="str">
            <v>14.01.008</v>
          </cell>
          <cell r="B2375" t="str">
            <v>VIDRO LISO COMUM INCOLOR DE 6MM</v>
          </cell>
          <cell r="C2375" t="str">
            <v>M2</v>
          </cell>
        </row>
        <row r="2376">
          <cell r="A2376" t="str">
            <v>14.01.032</v>
          </cell>
          <cell r="B2376" t="str">
            <v>VIDRO LISO FOSCO (DESPOLIDO) ESPESS 3 MM</v>
          </cell>
          <cell r="C2376" t="str">
            <v>M2</v>
          </cell>
        </row>
        <row r="2377">
          <cell r="A2377" t="str">
            <v>14.01.035</v>
          </cell>
          <cell r="B2377" t="str">
            <v>VIDRO IMPRESSO INCOLOR (E=4MM)</v>
          </cell>
          <cell r="C2377" t="str">
            <v>M2</v>
          </cell>
        </row>
        <row r="2378">
          <cell r="A2378" t="str">
            <v>14.01.040</v>
          </cell>
          <cell r="B2378" t="str">
            <v>VIDRO ARAMADO DE 7/8 MM</v>
          </cell>
          <cell r="C2378" t="str">
            <v>M2</v>
          </cell>
        </row>
        <row r="2379">
          <cell r="A2379" t="str">
            <v>14.01.060</v>
          </cell>
          <cell r="B2379" t="str">
            <v>FECHAMENTO EM VIDRO LAMINADO 5+5MM INC ACESS ALUM (CX/ELEVADOR)</v>
          </cell>
          <cell r="C2379" t="str">
            <v>M2</v>
          </cell>
        </row>
        <row r="2380">
          <cell r="A2380" t="str">
            <v>14.01.062</v>
          </cell>
          <cell r="B2380" t="str">
            <v>VIDRO LISO INCOLOR LAMINADO 6MM (3+3MM) COM FILME PVB INCLUSIVE GUARNIÇAO NEOPRENE  USO EXCLUSIVO PADRAO CRECHE</v>
          </cell>
          <cell r="C2380" t="str">
            <v>M2</v>
          </cell>
        </row>
        <row r="2381">
          <cell r="A2381" t="str">
            <v>14.01.063</v>
          </cell>
          <cell r="B2381" t="str">
            <v>VIDRO  LISO INCOLOR 6MM  INCLUSIVE GUARNIÇAO NEOPRENE USO EXCLUSIVO PADRAO CRECHE</v>
          </cell>
          <cell r="C2381" t="str">
            <v>M2</v>
          </cell>
        </row>
        <row r="2382">
          <cell r="A2382" t="str">
            <v>14.01.099</v>
          </cell>
          <cell r="B2382" t="str">
            <v>SERVICOS EM VIDROS</v>
          </cell>
          <cell r="C2382" t="str">
            <v>MV</v>
          </cell>
        </row>
        <row r="2383">
          <cell r="A2383" t="str">
            <v>14.02.001</v>
          </cell>
          <cell r="B2383" t="str">
            <v>EP-01 ESPELHO</v>
          </cell>
          <cell r="C2383" t="str">
            <v>UN</v>
          </cell>
        </row>
        <row r="2384">
          <cell r="A2384" t="str">
            <v>14.02.099</v>
          </cell>
          <cell r="B2384" t="str">
            <v>SERVICOS DE ESPELHOS</v>
          </cell>
          <cell r="C2384" t="str">
            <v>MV</v>
          </cell>
        </row>
        <row r="2385">
          <cell r="A2385" t="str">
            <v>14.60.001</v>
          </cell>
          <cell r="B2385" t="str">
            <v>RETIRADA DE VIDRO INCLUSIVE RASPAGEM DE MASSA OU RETIRADA DE BAGUETES</v>
          </cell>
          <cell r="C2385" t="str">
            <v>M2</v>
          </cell>
        </row>
        <row r="2386">
          <cell r="A2386" t="str">
            <v>14.60.099</v>
          </cell>
          <cell r="B2386" t="str">
            <v>RETIRADAS</v>
          </cell>
          <cell r="C2386" t="str">
            <v>MV</v>
          </cell>
        </row>
        <row r="2387">
          <cell r="A2387" t="str">
            <v>14.70.001</v>
          </cell>
          <cell r="B2387" t="str">
            <v>RECOLOCAÇÃO DE VIDRO INCLUSIVE EMASSAMENTO OU RECOLOCACAO DE BAGUETES</v>
          </cell>
          <cell r="C2387" t="str">
            <v>M2</v>
          </cell>
        </row>
        <row r="2388">
          <cell r="A2388" t="str">
            <v>14.70.099</v>
          </cell>
          <cell r="B2388" t="str">
            <v>RECOLOCACOES DE VIDRO</v>
          </cell>
          <cell r="C2388" t="str">
            <v>MV</v>
          </cell>
        </row>
        <row r="2389">
          <cell r="A2389" t="str">
            <v>14.80.001</v>
          </cell>
          <cell r="B2389" t="str">
            <v>ESPELHO DE CRISTAL 6MM LAPIDADO INCLUSIVE FIXAÇÃO COM COLA ADESIVA.</v>
          </cell>
          <cell r="C2389" t="str">
            <v>M2</v>
          </cell>
        </row>
        <row r="2390">
          <cell r="A2390" t="str">
            <v>14.80.099</v>
          </cell>
          <cell r="B2390" t="str">
            <v>SERVICOS EM VIDROS  - CONSERVACAO</v>
          </cell>
          <cell r="C2390" t="str">
            <v>MV</v>
          </cell>
        </row>
        <row r="2391">
          <cell r="A2391" t="str">
            <v>15.01.001</v>
          </cell>
          <cell r="B2391" t="str">
            <v>OLEO EM ESTRUTURA METALICA</v>
          </cell>
          <cell r="C2391" t="str">
            <v>M2</v>
          </cell>
        </row>
        <row r="2392">
          <cell r="A2392" t="str">
            <v>15.01.002</v>
          </cell>
          <cell r="B2392" t="str">
            <v>GRAFITE EM ESTRUTURA METALICA</v>
          </cell>
          <cell r="C2392" t="str">
            <v>M2</v>
          </cell>
        </row>
        <row r="2393">
          <cell r="A2393" t="str">
            <v>15.01.003</v>
          </cell>
          <cell r="B2393" t="str">
            <v>PINTURA ALUMINIO EM ESTRUTURA METALICA</v>
          </cell>
          <cell r="C2393" t="str">
            <v>M2</v>
          </cell>
        </row>
        <row r="2394">
          <cell r="A2394" t="str">
            <v>15.01.004</v>
          </cell>
          <cell r="B2394" t="str">
            <v>ESMALTE EM ESTRUTURA METALICA</v>
          </cell>
          <cell r="C2394" t="str">
            <v>M2</v>
          </cell>
        </row>
        <row r="2395">
          <cell r="A2395" t="str">
            <v>15.01.005</v>
          </cell>
          <cell r="B2395" t="str">
            <v>PINTURA PARA ESTRUTURA DE ALUMINIO C/ TINTA ESMALTE AUTOMOTIVA</v>
          </cell>
          <cell r="C2395" t="str">
            <v>M2</v>
          </cell>
        </row>
        <row r="2396">
          <cell r="A2396" t="str">
            <v>15.01.006</v>
          </cell>
          <cell r="B2396" t="str">
            <v>ESMALTE A BASE DE ÁGUA EM ESTRUTURA METÁLICA</v>
          </cell>
          <cell r="C2396" t="str">
            <v>M2</v>
          </cell>
        </row>
        <row r="2397">
          <cell r="A2397" t="str">
            <v>15.01.010</v>
          </cell>
          <cell r="B2397" t="str">
            <v>OLEO SEM APAREL E EMASS PREVIOS EM ESTRUT DE MAD APARENTE (GALPOES)</v>
          </cell>
          <cell r="C2397" t="str">
            <v>M2</v>
          </cell>
        </row>
        <row r="2398">
          <cell r="A2398" t="str">
            <v>15.01.012</v>
          </cell>
          <cell r="B2398" t="str">
            <v>ESMALTE S/APAREL EMASS PREVIOS EM ESTRUTURA DE MADEIRA APARENTES</v>
          </cell>
          <cell r="C2398" t="str">
            <v>M2</v>
          </cell>
        </row>
        <row r="2399">
          <cell r="A2399" t="str">
            <v>15.01.013</v>
          </cell>
          <cell r="B2399" t="str">
            <v>ESMALTE A BASE DE ÁGUA SEM APARELHAMENTO E EMASSAMENTO PRÉVIOS EM ESTRUTURA DE MADEIRA</v>
          </cell>
          <cell r="C2399" t="str">
            <v>M2</v>
          </cell>
        </row>
        <row r="2400">
          <cell r="A2400" t="str">
            <v>15.01.014</v>
          </cell>
          <cell r="B2400" t="str">
            <v>APLICAÇAO DE IMUNIZANTE CUPINICIDA EM MADEIRA.</v>
          </cell>
          <cell r="C2400" t="str">
            <v>M2</v>
          </cell>
        </row>
        <row r="2401">
          <cell r="A2401" t="str">
            <v>15.01.015</v>
          </cell>
          <cell r="B2401" t="str">
            <v>VERNIZ SEM APARELHAMENTO E EMAS PREVIOS EM ESTRUT DE MADEIRA APARENTE</v>
          </cell>
          <cell r="C2401" t="str">
            <v>M2</v>
          </cell>
        </row>
        <row r="2402">
          <cell r="A2402" t="str">
            <v>15.01.029</v>
          </cell>
          <cell r="B2402" t="str">
            <v>SERVIÇO GALVANIZACAO A FOGO - ESTRUTURAS</v>
          </cell>
          <cell r="C2402" t="str">
            <v>KG</v>
          </cell>
        </row>
        <row r="2403">
          <cell r="A2403" t="str">
            <v>15.01.032</v>
          </cell>
          <cell r="B2403" t="str">
            <v>PRIMER P/ GALVANIZADOS (GALVITE/SIMILAR) - ESTRUTURAS</v>
          </cell>
          <cell r="C2403" t="str">
            <v>M2</v>
          </cell>
        </row>
        <row r="2404">
          <cell r="A2404" t="str">
            <v>15.01.035</v>
          </cell>
          <cell r="B2404" t="str">
            <v>FUNDO ANTI-OXIDANTE EM ESTRUTURAS</v>
          </cell>
          <cell r="C2404" t="str">
            <v>M2</v>
          </cell>
        </row>
        <row r="2405">
          <cell r="A2405" t="str">
            <v>15.01.099</v>
          </cell>
          <cell r="B2405" t="str">
            <v>PINTURAS EM ESTRUTURAS</v>
          </cell>
          <cell r="C2405" t="str">
            <v>MV</v>
          </cell>
        </row>
        <row r="2406">
          <cell r="A2406" t="str">
            <v>15.02.003</v>
          </cell>
          <cell r="B2406" t="str">
            <v>MASSA NIVELADORA PARA INTERIOR</v>
          </cell>
          <cell r="C2406" t="str">
            <v>M2</v>
          </cell>
        </row>
        <row r="2407">
          <cell r="A2407" t="str">
            <v>15.02.005</v>
          </cell>
          <cell r="B2407" t="str">
            <v>TINTA LATEX ECONOMICA</v>
          </cell>
          <cell r="C2407" t="str">
            <v>M2</v>
          </cell>
        </row>
        <row r="2408">
          <cell r="A2408" t="str">
            <v>15.02.006</v>
          </cell>
          <cell r="B2408" t="str">
            <v>LATEX COM MASSA NIVELADORA PARA INTERIOR</v>
          </cell>
          <cell r="C2408" t="str">
            <v>M2</v>
          </cell>
        </row>
        <row r="2409">
          <cell r="A2409" t="str">
            <v>15.02.010</v>
          </cell>
          <cell r="B2409" t="str">
            <v>TINTA LATEX ECONOMICA EM ELEMENTO VAZADO</v>
          </cell>
          <cell r="C2409" t="str">
            <v>M2</v>
          </cell>
        </row>
        <row r="2410">
          <cell r="A2410" t="str">
            <v>15.02.012</v>
          </cell>
          <cell r="B2410" t="str">
            <v>MASSA CORRIDA A OLEO</v>
          </cell>
          <cell r="C2410" t="str">
            <v>M2</v>
          </cell>
        </row>
        <row r="2411">
          <cell r="A2411" t="str">
            <v>15.02.015</v>
          </cell>
          <cell r="B2411" t="str">
            <v>OLEO</v>
          </cell>
          <cell r="C2411" t="str">
            <v>M2</v>
          </cell>
        </row>
        <row r="2412">
          <cell r="A2412" t="str">
            <v>15.02.016</v>
          </cell>
          <cell r="B2412" t="str">
            <v>OLEO COM MASSA CORRIDA</v>
          </cell>
          <cell r="C2412" t="str">
            <v>M2</v>
          </cell>
        </row>
        <row r="2413">
          <cell r="A2413" t="str">
            <v>15.02.018</v>
          </cell>
          <cell r="B2413" t="str">
            <v>ESMALTE A BASE DE AGUA</v>
          </cell>
          <cell r="C2413" t="str">
            <v>M2</v>
          </cell>
        </row>
        <row r="2414">
          <cell r="A2414" t="str">
            <v>15.02.019</v>
          </cell>
          <cell r="B2414" t="str">
            <v>ESMALTE</v>
          </cell>
          <cell r="C2414" t="str">
            <v>M2</v>
          </cell>
        </row>
        <row r="2415">
          <cell r="A2415" t="str">
            <v>15.02.020</v>
          </cell>
          <cell r="B2415" t="str">
            <v>MASSA NIVELADORA PARA INTERIOR (AREAS MOLHADAS)</v>
          </cell>
          <cell r="C2415" t="str">
            <v>M2</v>
          </cell>
        </row>
        <row r="2416">
          <cell r="A2416" t="str">
            <v>15.02.025</v>
          </cell>
          <cell r="B2416" t="str">
            <v>TINTA LATEX STANDARD</v>
          </cell>
          <cell r="C2416" t="str">
            <v>M2</v>
          </cell>
        </row>
        <row r="2417">
          <cell r="A2417" t="str">
            <v>15.02.026</v>
          </cell>
          <cell r="B2417" t="str">
            <v>TINTA LATEX STANDARD COM MASSA NIVELADORA</v>
          </cell>
          <cell r="C2417" t="str">
            <v>M2</v>
          </cell>
        </row>
        <row r="2418">
          <cell r="A2418" t="str">
            <v>15.02.040</v>
          </cell>
          <cell r="B2418" t="str">
            <v>VERNIZ RETARDANTE DE CHAMA APLICADO EM SUPERFICIE DE MADEIRA ACABAMENTO TRANSPARENTE COM DUAS DEMÃOS</v>
          </cell>
          <cell r="C2418" t="str">
            <v>M2</v>
          </cell>
        </row>
        <row r="2419">
          <cell r="A2419" t="str">
            <v>15.02.041</v>
          </cell>
          <cell r="B2419" t="str">
            <v>VERNIZ SELANTE RESISTENTE À ABRASÃO APLICADO SOBRE VERNIZ RETARDANTE EM SUPERFICIE DE MADEIRA ACABAMENTO TRANSPARENTE COM DUAS DEMÃOS</v>
          </cell>
          <cell r="C2419" t="str">
            <v>M2</v>
          </cell>
        </row>
        <row r="2420">
          <cell r="A2420" t="str">
            <v>15.02.050</v>
          </cell>
          <cell r="B2420" t="str">
            <v>OLEO EM FORRO DE MADEIRA</v>
          </cell>
          <cell r="C2420" t="str">
            <v>M2</v>
          </cell>
        </row>
        <row r="2421">
          <cell r="A2421" t="str">
            <v>15.02.052</v>
          </cell>
          <cell r="B2421" t="str">
            <v>ESMALTE EM FORRO DE MADEIRA</v>
          </cell>
          <cell r="C2421" t="str">
            <v>M2</v>
          </cell>
        </row>
        <row r="2422">
          <cell r="A2422" t="str">
            <v>15.02.053</v>
          </cell>
          <cell r="B2422" t="str">
            <v>ESMALTE A BASE DE AGUA EM FORRO DE MADEIRA</v>
          </cell>
          <cell r="C2422" t="str">
            <v>M2</v>
          </cell>
        </row>
        <row r="2423">
          <cell r="A2423" t="str">
            <v>15.02.055</v>
          </cell>
          <cell r="B2423" t="str">
            <v>ENVERNIZAMENTO EM FORRO DE MADEIRA</v>
          </cell>
          <cell r="C2423" t="str">
            <v>M2</v>
          </cell>
        </row>
        <row r="2424">
          <cell r="A2424" t="str">
            <v>15.02.061</v>
          </cell>
          <cell r="B2424" t="str">
            <v>TINTA LATEX STANDARD EM SUPERFICIE DE GESSO</v>
          </cell>
          <cell r="C2424" t="str">
            <v>M2</v>
          </cell>
        </row>
        <row r="2425">
          <cell r="A2425" t="str">
            <v>15.02.062</v>
          </cell>
          <cell r="B2425" t="str">
            <v>TINTA LATEX ECONOMICA EM SUPERFICIE DE GESSO</v>
          </cell>
          <cell r="C2425" t="str">
            <v>M2</v>
          </cell>
        </row>
        <row r="2426">
          <cell r="A2426" t="str">
            <v>15.02.080</v>
          </cell>
          <cell r="B2426" t="str">
            <v>TINTA LATEX PARA PISO</v>
          </cell>
          <cell r="C2426" t="str">
            <v>M2</v>
          </cell>
        </row>
        <row r="2427">
          <cell r="A2427" t="str">
            <v>15.02.099</v>
          </cell>
          <cell r="B2427" t="str">
            <v>PINTURAS EM FORROS/PAREDES INTERNAS</v>
          </cell>
          <cell r="C2427" t="str">
            <v>MV</v>
          </cell>
        </row>
        <row r="2428">
          <cell r="A2428" t="str">
            <v>15.03.001</v>
          </cell>
          <cell r="B2428" t="str">
            <v>MASSA CORRIDA A OLEO EM ESQUADRIAS DE MADEIRA</v>
          </cell>
          <cell r="C2428" t="str">
            <v>M2</v>
          </cell>
        </row>
        <row r="2429">
          <cell r="A2429" t="str">
            <v>15.03.002</v>
          </cell>
          <cell r="B2429" t="str">
            <v>MASSA NIVELADORA A BASE DE AGUA EM ESQUADRIAS DE MADEIRA</v>
          </cell>
          <cell r="C2429" t="str">
            <v>M2</v>
          </cell>
        </row>
        <row r="2430">
          <cell r="A2430" t="str">
            <v>15.03.003</v>
          </cell>
          <cell r="B2430" t="str">
            <v>OLEO SEM MASSA CORRIDA EM ESQUADRIAS DE MADEIRA</v>
          </cell>
          <cell r="C2430" t="str">
            <v>M2</v>
          </cell>
        </row>
        <row r="2431">
          <cell r="A2431" t="str">
            <v>15.03.004</v>
          </cell>
          <cell r="B2431" t="str">
            <v>OLEO COM MASSA CORRIDA EM ESQUADRIAS DE MADEIRA</v>
          </cell>
          <cell r="C2431" t="str">
            <v>M2</v>
          </cell>
        </row>
        <row r="2432">
          <cell r="A2432" t="str">
            <v>15.03.005</v>
          </cell>
          <cell r="B2432" t="str">
            <v>OLEO EM MADEIRA SEM APARELHAMENTO E EMASS PREVIOS (PORTOES-CERCAS)</v>
          </cell>
          <cell r="C2432" t="str">
            <v>M2</v>
          </cell>
        </row>
        <row r="2433">
          <cell r="A2433" t="str">
            <v>15.03.006</v>
          </cell>
          <cell r="B2433" t="str">
            <v>ESMALTE SEM MASSA NIVELADORA EM ESQUADRIAS DE MADEIRA</v>
          </cell>
          <cell r="C2433" t="str">
            <v>M2</v>
          </cell>
        </row>
        <row r="2434">
          <cell r="A2434" t="str">
            <v>15.03.007</v>
          </cell>
          <cell r="B2434" t="str">
            <v>ESMALTE COM MASSA NIVELADORA EM ESQUADRIAS DE MADEIRA</v>
          </cell>
          <cell r="C2434" t="str">
            <v>M2</v>
          </cell>
        </row>
        <row r="2435">
          <cell r="A2435" t="str">
            <v>15.03.009</v>
          </cell>
          <cell r="B2435" t="str">
            <v>ESMALTE EM CERCAS PORTOES E GRADIS</v>
          </cell>
          <cell r="C2435" t="str">
            <v>M2</v>
          </cell>
        </row>
        <row r="2436">
          <cell r="A2436" t="str">
            <v>15.03.010</v>
          </cell>
          <cell r="B2436" t="str">
            <v>VERNIZ PLASTICO BASE POLIURET EM ESQUADRIAS E PECAS MADEIRA EXTERNA</v>
          </cell>
          <cell r="C2436" t="str">
            <v>M2</v>
          </cell>
        </row>
        <row r="2437">
          <cell r="A2437" t="str">
            <v>15.03.012</v>
          </cell>
          <cell r="B2437" t="str">
            <v>ENVERNIZAMENTO EM ESQUADRIAS DE MADEIRA</v>
          </cell>
          <cell r="C2437" t="str">
            <v>M2</v>
          </cell>
        </row>
        <row r="2438">
          <cell r="A2438" t="str">
            <v>15.03.020</v>
          </cell>
          <cell r="B2438" t="str">
            <v>OLEO EM ESQUADRIAS DE FERRO</v>
          </cell>
          <cell r="C2438" t="str">
            <v>M2</v>
          </cell>
        </row>
        <row r="2439">
          <cell r="A2439" t="str">
            <v>15.03.021</v>
          </cell>
          <cell r="B2439" t="str">
            <v>ESMALTE EM ESQUADRIAS DE FERRO</v>
          </cell>
          <cell r="C2439" t="str">
            <v>M2</v>
          </cell>
        </row>
        <row r="2440">
          <cell r="A2440" t="str">
            <v>15.03.022</v>
          </cell>
          <cell r="B2440" t="str">
            <v>GRAFITE EM ESQUADRIAS DE FERRO</v>
          </cell>
          <cell r="C2440" t="str">
            <v>M2</v>
          </cell>
        </row>
        <row r="2441">
          <cell r="A2441" t="str">
            <v>15.03.024</v>
          </cell>
          <cell r="B2441" t="str">
            <v>PINTURA ALUMINIO EM ESQUADRIAS DE FERRO</v>
          </cell>
          <cell r="C2441" t="str">
            <v>M2</v>
          </cell>
        </row>
        <row r="2442">
          <cell r="A2442" t="str">
            <v>15.03.025</v>
          </cell>
          <cell r="B2442" t="str">
            <v>ESMALTE A BASE DE AGUA SEM MASSA NIVELADORA EM ESQUADRIAS DE MADEIRA</v>
          </cell>
          <cell r="C2442" t="str">
            <v>M2</v>
          </cell>
        </row>
        <row r="2443">
          <cell r="A2443" t="str">
            <v>15.03.026</v>
          </cell>
          <cell r="B2443" t="str">
            <v>ESMALTE A BASE DE AGUA COM MASSA NIVELADORA EM ESQUADRIAS DE MADEIRA</v>
          </cell>
          <cell r="C2443" t="str">
            <v>M2</v>
          </cell>
        </row>
        <row r="2444">
          <cell r="A2444" t="str">
            <v>15.03.027</v>
          </cell>
          <cell r="B2444" t="str">
            <v>ESMALTE A BASE DE AGUA EM CERCAS, PORTÕES E GRADIS</v>
          </cell>
          <cell r="C2444" t="str">
            <v>M2</v>
          </cell>
        </row>
        <row r="2445">
          <cell r="A2445" t="str">
            <v>15.03.028</v>
          </cell>
          <cell r="B2445" t="str">
            <v>ESMALTE A BASE DE AGUA EM ESQUADRIAS DE FERRO</v>
          </cell>
          <cell r="C2445" t="str">
            <v>M2</v>
          </cell>
        </row>
        <row r="2446">
          <cell r="A2446" t="str">
            <v>15.03.029</v>
          </cell>
          <cell r="B2446" t="str">
            <v>SERVIÇO GALVANIZACAO A FOGO - ESQUADRIAS.</v>
          </cell>
          <cell r="C2446" t="str">
            <v>KG</v>
          </cell>
        </row>
        <row r="2447">
          <cell r="A2447" t="str">
            <v>15.03.032</v>
          </cell>
          <cell r="B2447" t="str">
            <v>PRIMER P/ GALVANIZADOS (GALVIT/SIMILAR) - ESQUADRIAS</v>
          </cell>
          <cell r="C2447" t="str">
            <v>M2</v>
          </cell>
        </row>
        <row r="2448">
          <cell r="A2448" t="str">
            <v>15.03.035</v>
          </cell>
          <cell r="B2448" t="str">
            <v>FUNDO ANTI-OXIDANTE EM ESQUADRIAS</v>
          </cell>
          <cell r="C2448" t="str">
            <v>M2</v>
          </cell>
        </row>
        <row r="2449">
          <cell r="A2449" t="str">
            <v>15.03.040</v>
          </cell>
          <cell r="B2449" t="str">
            <v>OLEO EM RODAPES, BAGUETES E MOLDURAS DE MADEIRA</v>
          </cell>
          <cell r="C2449" t="str">
            <v>M</v>
          </cell>
        </row>
        <row r="2450">
          <cell r="A2450" t="str">
            <v>15.03.041</v>
          </cell>
          <cell r="B2450" t="str">
            <v>ESMALTE EM RODAPES, BAGUETES E MOLDURAS DE MADEIRA</v>
          </cell>
          <cell r="C2450" t="str">
            <v>M</v>
          </cell>
        </row>
        <row r="2451">
          <cell r="A2451" t="str">
            <v>15.03.042</v>
          </cell>
          <cell r="B2451" t="str">
            <v>ESMALTE A BASE DE AGUA EM RODAPES BAGUETES E MOLDURAS DE MADEIRA</v>
          </cell>
          <cell r="C2451" t="str">
            <v>M</v>
          </cell>
        </row>
        <row r="2452">
          <cell r="A2452" t="str">
            <v>15.03.050</v>
          </cell>
          <cell r="B2452" t="str">
            <v>ENVERNIZAMENTO DE RODAPES,BAGUETES OU MOLDURAS DE MADEIRA</v>
          </cell>
          <cell r="C2452" t="str">
            <v>M</v>
          </cell>
        </row>
        <row r="2453">
          <cell r="A2453" t="str">
            <v>15.03.060</v>
          </cell>
          <cell r="B2453" t="str">
            <v>FACE EXTERNA DE CALHAS/CONDUTORES COM TINTA SINTETICA (ESMALTE)</v>
          </cell>
          <cell r="C2453" t="str">
            <v>M</v>
          </cell>
        </row>
        <row r="2454">
          <cell r="A2454" t="str">
            <v>15.03.061</v>
          </cell>
          <cell r="B2454" t="str">
            <v>FACE INTERNA DE CALHAS COM TINTA BETUMINOSA</v>
          </cell>
          <cell r="C2454" t="str">
            <v>M</v>
          </cell>
        </row>
        <row r="2455">
          <cell r="A2455" t="str">
            <v>15.03.062</v>
          </cell>
          <cell r="B2455" t="str">
            <v>FACE APARENTE DE RUFOS/RINCOES COM TINTA BETUMINOSA</v>
          </cell>
          <cell r="C2455" t="str">
            <v>M</v>
          </cell>
        </row>
        <row r="2456">
          <cell r="A2456" t="str">
            <v>15.03.063</v>
          </cell>
          <cell r="B2456" t="str">
            <v>FACE EXTERNA DE CALHAS/CONDUTORES COM TINTA A OLEO</v>
          </cell>
          <cell r="C2456" t="str">
            <v>M</v>
          </cell>
        </row>
        <row r="2457">
          <cell r="A2457" t="str">
            <v>15.03.064</v>
          </cell>
          <cell r="B2457" t="str">
            <v>FACE EXTERNA DE CALHAS/CONDUTORES COM ESMALTE A BASE DE AGUA</v>
          </cell>
          <cell r="C2457" t="str">
            <v>M</v>
          </cell>
        </row>
        <row r="2458">
          <cell r="A2458" t="str">
            <v>15.03.068</v>
          </cell>
          <cell r="B2458" t="str">
            <v>PINTURA DUAS DEMÃOS ESMALTE FACE APARENTE DE TUBULAÇÃO Ø 3/4"</v>
          </cell>
          <cell r="C2458" t="str">
            <v>M</v>
          </cell>
        </row>
        <row r="2459">
          <cell r="A2459" t="str">
            <v>15.03.069</v>
          </cell>
          <cell r="B2459" t="str">
            <v>PINTURA DUAS DEMÃOS ESMALTE FACE APARENTE DE TUBULAÇÃO Ø1"</v>
          </cell>
          <cell r="C2459" t="str">
            <v>M</v>
          </cell>
        </row>
        <row r="2460">
          <cell r="A2460" t="str">
            <v>15.03.072</v>
          </cell>
          <cell r="B2460" t="str">
            <v>PINTURA DUAS DEMÃOS ESMALTE FACE APARENTE DE TUBULAÇÃO Ø1 1/4"</v>
          </cell>
          <cell r="C2460" t="str">
            <v>M</v>
          </cell>
        </row>
        <row r="2461">
          <cell r="A2461" t="str">
            <v>15.03.073</v>
          </cell>
          <cell r="B2461" t="str">
            <v>PINTURA DUAS DEMÃOS ESMALTE FACE APARENTE DE TUBULAÇÃO Ø1 1/2"</v>
          </cell>
          <cell r="C2461" t="str">
            <v>M</v>
          </cell>
        </row>
        <row r="2462">
          <cell r="A2462" t="str">
            <v>15.03.074</v>
          </cell>
          <cell r="B2462" t="str">
            <v>PINTURA DUAS DEMÃOS ESMALTE FACE APARENTE DE TUBULAÇÃO Ø 2"</v>
          </cell>
          <cell r="C2462" t="str">
            <v>M</v>
          </cell>
        </row>
        <row r="2463">
          <cell r="A2463" t="str">
            <v>15.03.075</v>
          </cell>
          <cell r="B2463" t="str">
            <v>PINTURA DUAS DEMÃOS ESMALTE FACE APARENTE DE TUBULAÇÃO Ø 2 1/2"</v>
          </cell>
          <cell r="C2463" t="str">
            <v>M</v>
          </cell>
        </row>
        <row r="2464">
          <cell r="A2464" t="str">
            <v>15.03.076</v>
          </cell>
          <cell r="B2464" t="str">
            <v>PINTURA DUAS DEMÃOS ESMALTE FACE APARENTE DE TUBULAÇÃO Ø 3"</v>
          </cell>
          <cell r="C2464" t="str">
            <v>M</v>
          </cell>
        </row>
        <row r="2465">
          <cell r="A2465" t="str">
            <v>15.03.077</v>
          </cell>
          <cell r="B2465" t="str">
            <v>PINTURA DUAS DEMÃOS ESMALTE FACE APARENTE DE TUBULAÇÃO Ø 4"</v>
          </cell>
          <cell r="C2465" t="str">
            <v>M</v>
          </cell>
        </row>
        <row r="2466">
          <cell r="A2466" t="str">
            <v>15.03.079</v>
          </cell>
          <cell r="B2466" t="str">
            <v>PINTURA DUAS DEMÃOS ESMALTE FACE APARENTE DE TUBULAÇÃO PVC  Ø 2"</v>
          </cell>
          <cell r="C2466" t="str">
            <v>M</v>
          </cell>
        </row>
        <row r="2467">
          <cell r="A2467" t="str">
            <v>15.03.080</v>
          </cell>
          <cell r="B2467" t="str">
            <v>PINTURA DUAS DEMÃOS ESMALTE FACE APARENTE DE TUBULAÇÃO PVC Ø  3"</v>
          </cell>
          <cell r="C2467" t="str">
            <v>M</v>
          </cell>
        </row>
        <row r="2468">
          <cell r="A2468" t="str">
            <v>15.03.081</v>
          </cell>
          <cell r="B2468" t="str">
            <v>PINTURA DUAS DEMÃOS ESMALTE FACE APARENTE DE TUBULAÇÃO PVC Ø 4"</v>
          </cell>
          <cell r="C2468" t="str">
            <v>M</v>
          </cell>
        </row>
        <row r="2469">
          <cell r="A2469" t="str">
            <v>15.03.082</v>
          </cell>
          <cell r="B2469" t="str">
            <v>PINTURA DUAS DEMÃOS ESMALTE FACE APARENTE DE TUBULAÇÃO PVC Ø 6"</v>
          </cell>
          <cell r="C2469" t="str">
            <v>M</v>
          </cell>
        </row>
        <row r="2470">
          <cell r="A2470" t="str">
            <v>15.03.099</v>
          </cell>
          <cell r="B2470" t="str">
            <v>PINTURAS EM ESQUADRIAS</v>
          </cell>
          <cell r="C2470" t="str">
            <v>MV</v>
          </cell>
        </row>
        <row r="2471">
          <cell r="A2471" t="str">
            <v>15.04.001</v>
          </cell>
          <cell r="B2471" t="str">
            <v>CAIACAO</v>
          </cell>
          <cell r="C2471" t="str">
            <v>M2</v>
          </cell>
        </row>
        <row r="2472">
          <cell r="A2472" t="str">
            <v>15.04.005</v>
          </cell>
          <cell r="B2472" t="str">
            <v>TINTA LÁTEX ECONÔMICA</v>
          </cell>
          <cell r="C2472" t="str">
            <v>M2</v>
          </cell>
        </row>
        <row r="2473">
          <cell r="A2473" t="str">
            <v>15.04.006</v>
          </cell>
          <cell r="B2473" t="str">
            <v>TINTA LATEX STANDARD</v>
          </cell>
          <cell r="C2473" t="str">
            <v>M2</v>
          </cell>
        </row>
        <row r="2474">
          <cell r="A2474" t="str">
            <v>15.04.007</v>
          </cell>
          <cell r="B2474" t="str">
            <v>MASSA NIVELADORA PARA EXTERIOR</v>
          </cell>
          <cell r="C2474" t="str">
            <v>M2</v>
          </cell>
        </row>
        <row r="2475">
          <cell r="A2475" t="str">
            <v>15.04.008</v>
          </cell>
          <cell r="B2475" t="str">
            <v>LATEX EM ELEMENTO VAZADO</v>
          </cell>
          <cell r="C2475" t="str">
            <v>M2</v>
          </cell>
        </row>
        <row r="2476">
          <cell r="A2476" t="str">
            <v>15.04.009</v>
          </cell>
          <cell r="B2476" t="str">
            <v>TRATAMENTO DE CONCRETO COM ESTUQUE E LIXAMENTO</v>
          </cell>
          <cell r="C2476" t="str">
            <v>M2</v>
          </cell>
        </row>
        <row r="2477">
          <cell r="A2477" t="str">
            <v>15.04.011</v>
          </cell>
          <cell r="B2477" t="str">
            <v>TINTA MINERAL IMPERMEAVEL SEM NATA SELADORA</v>
          </cell>
          <cell r="C2477" t="str">
            <v>M2</v>
          </cell>
        </row>
        <row r="2478">
          <cell r="A2478" t="str">
            <v>15.04.012</v>
          </cell>
          <cell r="B2478" t="str">
            <v>TINTA MINERAL IMPERMEAVEL C/ NATA SELADORA S/ BLOCO DE CONCRETO</v>
          </cell>
          <cell r="C2478" t="str">
            <v>M2</v>
          </cell>
        </row>
        <row r="2479">
          <cell r="A2479" t="str">
            <v>15.04.013</v>
          </cell>
          <cell r="B2479" t="str">
            <v>HIDROFUGO A BASE DE SILICONE</v>
          </cell>
          <cell r="C2479" t="str">
            <v>M2</v>
          </cell>
        </row>
        <row r="2480">
          <cell r="A2480" t="str">
            <v>15.04.015</v>
          </cell>
          <cell r="B2480" t="str">
            <v>ESMALTE EM SUPERFICIE REBOCADA SEM MASSA NIVELADORA</v>
          </cell>
          <cell r="C2480" t="str">
            <v>M2</v>
          </cell>
        </row>
        <row r="2481">
          <cell r="A2481" t="str">
            <v>15.04.020</v>
          </cell>
          <cell r="B2481" t="str">
            <v>LIQUIDO IMUNIZANTE EM MADEIRA APARENTE</v>
          </cell>
          <cell r="C2481" t="str">
            <v>M2</v>
          </cell>
        </row>
        <row r="2482">
          <cell r="A2482" t="str">
            <v>15.04.030</v>
          </cell>
          <cell r="B2482" t="str">
            <v>VERNIZ ACRILICO BASE SOLVENTE COM 1 DEMAO PRIMER +2 DEMAOS VERNIZ ACRILICO BASE SOLVENTE</v>
          </cell>
          <cell r="C2482" t="str">
            <v>M2</v>
          </cell>
        </row>
        <row r="2483">
          <cell r="A2483" t="str">
            <v>15.04.031</v>
          </cell>
          <cell r="B2483" t="str">
            <v>VERNIZ ACRILICO BASE AGUA APLICAÇAO 3 DEMAOS</v>
          </cell>
          <cell r="C2483" t="str">
            <v>M2</v>
          </cell>
        </row>
        <row r="2484">
          <cell r="A2484" t="str">
            <v>15.04.040</v>
          </cell>
          <cell r="B2484" t="str">
            <v>VERNIZ RETARDANTE DE CHAMA APLICADO EM SUPERFICIE DE MADEIRA ACABAMENTO TRANSPARENTE COM DUAS DEMÃOS</v>
          </cell>
          <cell r="C2484" t="str">
            <v>M2</v>
          </cell>
        </row>
        <row r="2485">
          <cell r="A2485" t="str">
            <v>15.04.041</v>
          </cell>
          <cell r="B2485" t="str">
            <v>VERNIZ SELANTE RESISTENTE À ABRASÃO APLICADO SOBRE VERNIZ RETARDANTE EM SUPERFICIE DE MADEIRA ACABAMENTO TRANSPARENTE COM DUAS DEMÃOS</v>
          </cell>
          <cell r="C2485" t="str">
            <v>M2</v>
          </cell>
        </row>
        <row r="2486">
          <cell r="A2486" t="str">
            <v>15.04.073</v>
          </cell>
          <cell r="B2486" t="str">
            <v>PINTURA PARA TELHAS DE ALUMINIO COM TINTA ESMALTE AUTOMOTIVA</v>
          </cell>
          <cell r="C2486" t="str">
            <v>M2</v>
          </cell>
        </row>
        <row r="2487">
          <cell r="A2487" t="str">
            <v>15.04.078</v>
          </cell>
          <cell r="B2487" t="str">
            <v>SINALIZAÇÃO VISUAL DE DEGRAUS-PINTURA ACRÍLICA P/PISOS</v>
          </cell>
          <cell r="C2487" t="str">
            <v>CJ</v>
          </cell>
        </row>
        <row r="2488">
          <cell r="A2488" t="str">
            <v>15.04.080</v>
          </cell>
          <cell r="B2488" t="str">
            <v>PINTURA  DE QUADRAS ESP-LINHAS DEMARCATORIAS (600M2)</v>
          </cell>
          <cell r="C2488" t="str">
            <v>UN</v>
          </cell>
        </row>
        <row r="2489">
          <cell r="A2489" t="str">
            <v>15.04.081</v>
          </cell>
          <cell r="B2489" t="str">
            <v>PINTURA DE LINHAS DEMARCATORIAS DE QUADRA DE ESPORTES</v>
          </cell>
          <cell r="C2489" t="str">
            <v>M</v>
          </cell>
        </row>
        <row r="2490">
          <cell r="A2490" t="str">
            <v>15.04.082</v>
          </cell>
          <cell r="B2490" t="str">
            <v>TINTA LATEX PARA PISO</v>
          </cell>
          <cell r="C2490" t="str">
            <v>M2</v>
          </cell>
        </row>
        <row r="2491">
          <cell r="A2491" t="str">
            <v>15.04.099</v>
          </cell>
          <cell r="B2491" t="str">
            <v>PINTURAS EM PAREDES EXTERNAS</v>
          </cell>
          <cell r="C2491" t="str">
            <v>MV</v>
          </cell>
        </row>
        <row r="2492">
          <cell r="A2492" t="str">
            <v>15.50.001</v>
          </cell>
          <cell r="B2492" t="str">
            <v>RASPAGEM DE CAIACAO OU TINTA MINERAL IMPERMEAVEL</v>
          </cell>
          <cell r="C2492" t="str">
            <v>M2</v>
          </cell>
        </row>
        <row r="2493">
          <cell r="A2493" t="str">
            <v>15.50.002</v>
          </cell>
          <cell r="B2493" t="str">
            <v>REMOCAO DE OLEO,ESMALTE,LATEX/ACRILICO EM PAREDES COM LIXAMENTO</v>
          </cell>
          <cell r="C2493" t="str">
            <v>M2</v>
          </cell>
        </row>
        <row r="2494">
          <cell r="A2494" t="str">
            <v>15.50.003</v>
          </cell>
          <cell r="B2494" t="str">
            <v>REMOCAO DE OLEO,ESMALTE OU VERNIZ EM ESQ DE MADEIRA C/LIXAMENTO</v>
          </cell>
          <cell r="C2494" t="str">
            <v>M2</v>
          </cell>
        </row>
        <row r="2495">
          <cell r="A2495" t="str">
            <v>15.50.004</v>
          </cell>
          <cell r="B2495" t="str">
            <v>REMOCAO DE OLEO,ESMALTE,ALUMIN OU GRAFITE EM ESQ DE FERRO C/LIXAMENTO</v>
          </cell>
          <cell r="C2495" t="str">
            <v>M2</v>
          </cell>
        </row>
        <row r="2496">
          <cell r="A2496" t="str">
            <v>15.50.010</v>
          </cell>
          <cell r="B2496" t="str">
            <v>REMOÇAO DE OLEO,ESMALTE,VERNIZ EM RODAPES,BAGUETES E MOLD C/LIXAMENTO</v>
          </cell>
          <cell r="C2496" t="str">
            <v>M</v>
          </cell>
        </row>
        <row r="2497">
          <cell r="A2497" t="str">
            <v>15.50.011</v>
          </cell>
          <cell r="B2497" t="str">
            <v>REMOCAO DE OLEO,ESMALTE,LATEX/ACRILICO EM PAREDES COM PRODUTO QUIMICO</v>
          </cell>
          <cell r="C2497" t="str">
            <v>M2</v>
          </cell>
        </row>
        <row r="2498">
          <cell r="A2498" t="str">
            <v>15.50.012</v>
          </cell>
          <cell r="B2498" t="str">
            <v>REMOCAO DE OLEO ESMALTE OU VERNIZ EM ESQ. DE MADEIRA C/PROD QUIMICO</v>
          </cell>
          <cell r="C2498" t="str">
            <v>M2</v>
          </cell>
        </row>
        <row r="2499">
          <cell r="A2499" t="str">
            <v>15.50.013</v>
          </cell>
          <cell r="B2499" t="str">
            <v>REMOCAO DE OLEO,ESMALTE,ALUMIN OU GRAFITE EM ESQ DE FERRO C/PROD QUIM</v>
          </cell>
          <cell r="C2499" t="str">
            <v>M2</v>
          </cell>
        </row>
        <row r="2500">
          <cell r="A2500" t="str">
            <v>15.50.014</v>
          </cell>
          <cell r="B2500" t="str">
            <v>REMOÇAO DE OLEO,ESMALTE,VERNIZ EM RODAPES,BAGUETES E MOLD C/PROD.QUIMICO</v>
          </cell>
          <cell r="C2500" t="str">
            <v>M</v>
          </cell>
        </row>
        <row r="2501">
          <cell r="A2501" t="str">
            <v>15.50.030</v>
          </cell>
          <cell r="B2501" t="str">
            <v>REMOCAO DE PINTURA EM ESTRUTURA METALICA COM LIXAMENTO</v>
          </cell>
          <cell r="C2501" t="str">
            <v>M2</v>
          </cell>
        </row>
        <row r="2502">
          <cell r="A2502" t="str">
            <v>15.50.099</v>
          </cell>
          <cell r="B2502" t="str">
            <v>REMOCOES</v>
          </cell>
          <cell r="C2502" t="str">
            <v>MV</v>
          </cell>
        </row>
        <row r="2503">
          <cell r="A2503" t="str">
            <v>15.80.010</v>
          </cell>
          <cell r="B2503" t="str">
            <v>PINTURA EM AZULEJO</v>
          </cell>
          <cell r="C2503" t="str">
            <v>M2</v>
          </cell>
        </row>
        <row r="2504">
          <cell r="A2504" t="str">
            <v>15.80.017</v>
          </cell>
          <cell r="B2504" t="str">
            <v>OLEO EM SUPERFICIE INCLUSIVE PREPARO E RETOQUE DE MASSA</v>
          </cell>
          <cell r="C2504" t="str">
            <v>M2</v>
          </cell>
        </row>
        <row r="2505">
          <cell r="A2505" t="str">
            <v>15.80.018</v>
          </cell>
          <cell r="B2505" t="str">
            <v>TINTA LATEX STANDARD INCLUSIVE PREPARO E RETOQUE DE MASSA NIVELADORA</v>
          </cell>
          <cell r="C2505" t="str">
            <v>M2</v>
          </cell>
        </row>
        <row r="2506">
          <cell r="A2506" t="str">
            <v>15.80.019</v>
          </cell>
          <cell r="B2506" t="str">
            <v>ESMALTE EM ESQUADRIAS DE MADEIRA INCLUSIVE PREPARO E RETOQUES DE MASSA</v>
          </cell>
          <cell r="C2506" t="str">
            <v>M2</v>
          </cell>
        </row>
        <row r="2507">
          <cell r="A2507" t="str">
            <v>15.80.020</v>
          </cell>
          <cell r="B2507" t="str">
            <v>OLEO EM ESQUADRIAS DE MADEIRA INCLUSIVE PREPARO E RETOQUES DE MASSA</v>
          </cell>
          <cell r="C2507" t="str">
            <v>M2</v>
          </cell>
        </row>
        <row r="2508">
          <cell r="A2508" t="str">
            <v>15.80.021</v>
          </cell>
          <cell r="B2508" t="str">
            <v>OLEO EM ESQUADRIAS DE FERRO INCLUSIVE PREPARO E RETOQUES DE ZARCAO</v>
          </cell>
          <cell r="C2508" t="str">
            <v>M2</v>
          </cell>
        </row>
        <row r="2509">
          <cell r="A2509" t="str">
            <v>15.80.023</v>
          </cell>
          <cell r="B2509" t="str">
            <v>OLEO EM RODAPES/BAGUETES/MOLD. MAD. INCL. PREPARO E RETOQUE DE MASSA</v>
          </cell>
          <cell r="C2509" t="str">
            <v>M</v>
          </cell>
        </row>
        <row r="2510">
          <cell r="A2510" t="str">
            <v>15.80.024</v>
          </cell>
          <cell r="B2510" t="str">
            <v>ALUMINIO EM ESQUADRIAS DE FERRO INCLUSIVE PREPARO E RETOQUE DE ZARCAO</v>
          </cell>
          <cell r="C2510" t="str">
            <v>M2</v>
          </cell>
        </row>
        <row r="2511">
          <cell r="A2511" t="str">
            <v>15.80.025</v>
          </cell>
          <cell r="B2511" t="str">
            <v>REMOVEDOR DE PICHAÇÃO - POS PINTURA ANTIPICHAÇÃO</v>
          </cell>
          <cell r="C2511" t="str">
            <v>M2</v>
          </cell>
        </row>
        <row r="2512">
          <cell r="A2512" t="str">
            <v>15.80.029</v>
          </cell>
          <cell r="B2512" t="str">
            <v>VERNIZ ANTIPICHAÇÃO 2 DEMAOS</v>
          </cell>
          <cell r="C2512" t="str">
            <v>M2</v>
          </cell>
        </row>
        <row r="2513">
          <cell r="A2513" t="str">
            <v>15.80.030</v>
          </cell>
          <cell r="B2513" t="str">
            <v>VERNIZ EM ESQUADRIAS DE MADEIRA INCL. PREPARO E RETOQUE DE MASSA</v>
          </cell>
          <cell r="C2513" t="str">
            <v>M2</v>
          </cell>
        </row>
        <row r="2514">
          <cell r="A2514" t="str">
            <v>15.80.032</v>
          </cell>
          <cell r="B2514" t="str">
            <v>VERNIZ EM RODAPES/BAGUETES/MOLD. MAD. INCL. PREPARO E RETOQUE DE MASSA</v>
          </cell>
          <cell r="C2514" t="str">
            <v>M</v>
          </cell>
        </row>
        <row r="2515">
          <cell r="A2515" t="str">
            <v>15.80.040</v>
          </cell>
          <cell r="B2515" t="str">
            <v>PINTURA DE QUADRAS ESPORTIVAS - LINHAS DEMARCATORIAS</v>
          </cell>
          <cell r="C2515" t="str">
            <v>UN</v>
          </cell>
        </row>
        <row r="2516">
          <cell r="A2516" t="str">
            <v>15.80.042</v>
          </cell>
          <cell r="B2516" t="str">
            <v>PINTURA DE LINHAS DEMARCATORIAS DE QUADRA DE ESPORTES</v>
          </cell>
          <cell r="C2516" t="str">
            <v>M</v>
          </cell>
        </row>
        <row r="2517">
          <cell r="A2517" t="str">
            <v>15.80.043</v>
          </cell>
          <cell r="B2517" t="str">
            <v>TINTA LATEX ECONOMICA INCLUSIVE PREPARO E RETOQUE DE MASSA NIVELADORA</v>
          </cell>
          <cell r="C2517" t="str">
            <v>M2</v>
          </cell>
        </row>
        <row r="2518">
          <cell r="A2518" t="str">
            <v>15.80.044</v>
          </cell>
          <cell r="B2518" t="str">
            <v>ESMALTE EM SUPERFICIE INCLUSIVE PREPARO E RETOQUE DE MASSA</v>
          </cell>
          <cell r="C2518" t="str">
            <v>M2</v>
          </cell>
        </row>
        <row r="2519">
          <cell r="A2519" t="str">
            <v>15.80.045</v>
          </cell>
          <cell r="B2519" t="str">
            <v>ESMALTE EM ESQUADRIAS DE FERRO INCLUSIVE PREPARO E RETOQUES DE ZARCAO</v>
          </cell>
          <cell r="C2519" t="str">
            <v>M2</v>
          </cell>
        </row>
        <row r="2520">
          <cell r="A2520" t="str">
            <v>15.80.046</v>
          </cell>
          <cell r="B2520" t="str">
            <v>GRAFITE EM ESQUADRIAS DE FERRO INCL. PREPARO E RETOQUE DE ZARCAO</v>
          </cell>
          <cell r="C2520" t="str">
            <v>M2</v>
          </cell>
        </row>
        <row r="2521">
          <cell r="A2521" t="str">
            <v>15.80.047</v>
          </cell>
          <cell r="B2521" t="str">
            <v>PINTURA EM LOUSA INCL. PREPARO E RETOQUE DE MASSA</v>
          </cell>
          <cell r="C2521" t="str">
            <v>M2</v>
          </cell>
        </row>
        <row r="2522">
          <cell r="A2522" t="str">
            <v>15.80.048</v>
          </cell>
          <cell r="B2522" t="str">
            <v>ESMALTE EM FORRO DE MADEIRA INCLUSIVE PREPARO E RETOQUE DE MASSA</v>
          </cell>
          <cell r="C2522" t="str">
            <v>M2</v>
          </cell>
        </row>
        <row r="2523">
          <cell r="A2523" t="str">
            <v>15.80.049</v>
          </cell>
          <cell r="B2523" t="str">
            <v>ESMALTE EM SUPERFICIE DE MADEIRA INCLUSIVE PREPARO E RETOQUE DE MASSA</v>
          </cell>
          <cell r="C2523" t="str">
            <v>M2</v>
          </cell>
        </row>
        <row r="2524">
          <cell r="A2524" t="str">
            <v>15.80.050</v>
          </cell>
          <cell r="B2524" t="str">
            <v>OLEO EM FORRO DE MADEIRA INCLUSIVE PREPARO E RETOQUE DE MASSA</v>
          </cell>
          <cell r="C2524" t="str">
            <v>M2</v>
          </cell>
        </row>
        <row r="2525">
          <cell r="A2525" t="str">
            <v>15.80.060</v>
          </cell>
          <cell r="B2525" t="str">
            <v>ESMALTE EM ESTRUTURA METALICA INCLUSIVE PREPARO E RETOQUE DE ZARCAO</v>
          </cell>
          <cell r="C2525" t="str">
            <v>M2</v>
          </cell>
        </row>
        <row r="2526">
          <cell r="A2526" t="str">
            <v>15.80.061</v>
          </cell>
          <cell r="B2526" t="str">
            <v>OLEO EM ESTRUTURA METALICA INCLUSIVE PREPARO E RETOQUE DE ZARCAO</v>
          </cell>
          <cell r="C2526" t="str">
            <v>M2</v>
          </cell>
        </row>
        <row r="2527">
          <cell r="A2527" t="str">
            <v>15.80.062</v>
          </cell>
          <cell r="B2527" t="str">
            <v>GRAFITE EM ESTRUTURA METALICA INCLUSIVE PREPARO E RETOQUE DE ZARCAO</v>
          </cell>
          <cell r="C2527" t="str">
            <v>M2</v>
          </cell>
        </row>
        <row r="2528">
          <cell r="A2528" t="str">
            <v>15.80.070</v>
          </cell>
          <cell r="B2528" t="str">
            <v>GALVANIZACAO A FRIO - PINTURA P/ ESTRUTURAS - CONSERVACAO</v>
          </cell>
          <cell r="C2528" t="str">
            <v>M2</v>
          </cell>
        </row>
        <row r="2529">
          <cell r="A2529" t="str">
            <v>15.80.071</v>
          </cell>
          <cell r="B2529" t="str">
            <v>GALVANIZACAO A FRIO - PINTURA P/ ESQUADRIAS - CONSERVACAO</v>
          </cell>
          <cell r="C2529" t="str">
            <v>M2</v>
          </cell>
        </row>
        <row r="2530">
          <cell r="A2530" t="str">
            <v>15.80.072</v>
          </cell>
          <cell r="B2530" t="str">
            <v>PRIMER P/ GALVANIZADOS (GALVIT/SIMILAR) - ESTRUTURAS - CONSERVACAO</v>
          </cell>
          <cell r="C2530" t="str">
            <v>M2</v>
          </cell>
        </row>
        <row r="2531">
          <cell r="A2531" t="str">
            <v>15.80.073</v>
          </cell>
          <cell r="B2531" t="str">
            <v>PRIMER P/ GALVANIZADOS (GALVIT/SIMILAR) - ESQUADRIAS - CONSERVACAO</v>
          </cell>
          <cell r="C2531" t="str">
            <v>M2</v>
          </cell>
        </row>
        <row r="2532">
          <cell r="A2532" t="str">
            <v>15.80.075</v>
          </cell>
          <cell r="B2532" t="str">
            <v>FUNDO ANTI-OXIDANTE EM ESTRUTURAS - CONSERVACAO</v>
          </cell>
          <cell r="C2532" t="str">
            <v>M2</v>
          </cell>
        </row>
        <row r="2533">
          <cell r="A2533" t="str">
            <v>15.80.076</v>
          </cell>
          <cell r="B2533" t="str">
            <v>FUNDO ANTI-OXIDANTE EM ESQUADRIAS - CONSERVACAO</v>
          </cell>
          <cell r="C2533" t="str">
            <v>M2</v>
          </cell>
        </row>
        <row r="2534">
          <cell r="A2534" t="str">
            <v>15.80.080</v>
          </cell>
          <cell r="B2534" t="str">
            <v>SERVIÇO GALVANIZACAO A FOGO - ESTRUTURAS / ESQUADRIAS.</v>
          </cell>
          <cell r="C2534" t="str">
            <v>KG</v>
          </cell>
        </row>
        <row r="2535">
          <cell r="A2535" t="str">
            <v>15.80.099</v>
          </cell>
          <cell r="B2535" t="str">
            <v>SERVICOS DE PINTURA - CONSERVACAO</v>
          </cell>
          <cell r="C2535" t="str">
            <v>MV</v>
          </cell>
        </row>
        <row r="2536">
          <cell r="A2536" t="str">
            <v>16.01.008</v>
          </cell>
          <cell r="B2536" t="str">
            <v>FD-07 FECHAM DIVISA/BL CONCRETO/REV CHAP GROSSO FACE EXT H=185CM/SAPAT</v>
          </cell>
          <cell r="C2536" t="str">
            <v>M</v>
          </cell>
        </row>
        <row r="2537">
          <cell r="A2537" t="str">
            <v>16.01.009</v>
          </cell>
          <cell r="B2537" t="str">
            <v>FD-08 FECHAM DIVISA/BL CONCRETO/REV CHAP GROSSO FACE EXT H=185CM/BROCA</v>
          </cell>
          <cell r="C2537" t="str">
            <v>M</v>
          </cell>
        </row>
        <row r="2538">
          <cell r="A2538" t="str">
            <v>16.01.010</v>
          </cell>
          <cell r="B2538" t="str">
            <v>FD-10 FECHAMENTO PARA DEVISAS/MOUROES</v>
          </cell>
          <cell r="C2538" t="str">
            <v>M</v>
          </cell>
        </row>
        <row r="2539">
          <cell r="A2539" t="str">
            <v>16.01.011</v>
          </cell>
          <cell r="B2539" t="str">
            <v>FD-11 FECHAMENTO DE DIVISAS - MOUROES C/ PLACAS PRE MOLDADAS</v>
          </cell>
          <cell r="C2539" t="str">
            <v>M</v>
          </cell>
        </row>
        <row r="2540">
          <cell r="A2540" t="str">
            <v>16.01.012</v>
          </cell>
          <cell r="B2540" t="str">
            <v>FD-12 FECHAMENTO DE DIVISAS - MOUROES C/ ARAMES E HIBISCOS</v>
          </cell>
          <cell r="C2540" t="str">
            <v>M</v>
          </cell>
        </row>
        <row r="2541">
          <cell r="A2541" t="str">
            <v>16.01.013</v>
          </cell>
          <cell r="B2541" t="str">
            <v>FD-13 FECHAMENTO DIV/BL CONCR/SEM REVESTIMENTO (H=185CM/SAPATA)</v>
          </cell>
          <cell r="C2541" t="str">
            <v>M</v>
          </cell>
        </row>
        <row r="2542">
          <cell r="A2542" t="str">
            <v>16.01.014</v>
          </cell>
          <cell r="B2542" t="str">
            <v>FD-14 FECHAMENTO DE DIVISA/BLOCO DE CONCRETO/ S/REVEST. H=185CM/BROCA</v>
          </cell>
          <cell r="C2542" t="str">
            <v>M</v>
          </cell>
        </row>
        <row r="2543">
          <cell r="A2543" t="str">
            <v>16.01.015</v>
          </cell>
          <cell r="B2543" t="str">
            <v>FD-15 FECHAMENTO DE DIVISA/BL CONCRETO/REVEST CHAP FINO H=235CM/SAPATA</v>
          </cell>
          <cell r="C2543" t="str">
            <v>M</v>
          </cell>
        </row>
        <row r="2544">
          <cell r="A2544" t="str">
            <v>16.01.016</v>
          </cell>
          <cell r="B2544" t="str">
            <v>FD-16 FECHAMENTO DIVISA/BL CONCRETO/REVEST CHAPISCO FINO H=235CM/BROCA</v>
          </cell>
          <cell r="C2544" t="str">
            <v>M</v>
          </cell>
        </row>
        <row r="2545">
          <cell r="A2545" t="str">
            <v>16.01.021</v>
          </cell>
          <cell r="B2545" t="str">
            <v>FD-21 FECHAMENTO DE DIVISA COM GRADIL ELETROFUNDIDO / SAPATA (H=185CM)</v>
          </cell>
          <cell r="C2545" t="str">
            <v>M</v>
          </cell>
        </row>
        <row r="2546">
          <cell r="A2546" t="str">
            <v>16.01.022</v>
          </cell>
          <cell r="B2546" t="str">
            <v>FD-22 FECHAMENTO DE DIVISA COM GRADIL ELETROFUNDIDO/SAPATA (H=235CM)</v>
          </cell>
          <cell r="C2546" t="str">
            <v>M</v>
          </cell>
        </row>
        <row r="2547">
          <cell r="A2547" t="str">
            <v>16.01.028</v>
          </cell>
          <cell r="B2547" t="str">
            <v>FD-23 FECHAMENTO DE DIVISA COM GRADIL ELETROFUNDIDO / BROCA (H=185CM)</v>
          </cell>
          <cell r="C2547" t="str">
            <v>M</v>
          </cell>
        </row>
        <row r="2548">
          <cell r="A2548" t="str">
            <v>16.01.029</v>
          </cell>
          <cell r="B2548" t="str">
            <v>FD-24 FECHAMENTO DE DIVISA COM GRADIL ELETROFUNDIDO / BROCA (H=235CM)</v>
          </cell>
          <cell r="C2548" t="str">
            <v>M</v>
          </cell>
        </row>
        <row r="2549">
          <cell r="A2549" t="str">
            <v>16.01.030</v>
          </cell>
          <cell r="B2549" t="str">
            <v>FD-25 FECHAMENTO DIVISA C/ GRADIL ELETROF / SAPATA (199X132.20CM)</v>
          </cell>
          <cell r="C2549" t="str">
            <v>M</v>
          </cell>
        </row>
        <row r="2550">
          <cell r="A2550" t="str">
            <v>16.01.031</v>
          </cell>
          <cell r="B2550" t="str">
            <v>FD-26 FECHAMENTO DIVISA C/ GRADIL ELETROF / BROCA (199X132.20CM)</v>
          </cell>
          <cell r="C2550" t="str">
            <v>M</v>
          </cell>
        </row>
        <row r="2551">
          <cell r="A2551" t="str">
            <v>16.01.032</v>
          </cell>
          <cell r="B2551" t="str">
            <v>FD-27 FECHAMENTO DIVISA C/ GRADIL ELETROF / SAPATA (59X211.40CM)</v>
          </cell>
          <cell r="C2551" t="str">
            <v>M</v>
          </cell>
        </row>
        <row r="2552">
          <cell r="A2552" t="str">
            <v>16.01.033</v>
          </cell>
          <cell r="B2552" t="str">
            <v>FD-28 FECHAMENTO DIVISA C/ GRADIL ELETROF / BROCA (59X211.40CM)</v>
          </cell>
          <cell r="C2552" t="str">
            <v>M</v>
          </cell>
        </row>
        <row r="2553">
          <cell r="A2553" t="str">
            <v>16.01.045</v>
          </cell>
          <cell r="B2553" t="str">
            <v>PORTÃO EM GRADIL ELETROFUNDIDO</v>
          </cell>
          <cell r="C2553" t="str">
            <v>M2</v>
          </cell>
        </row>
        <row r="2554">
          <cell r="A2554" t="str">
            <v>16.01.046</v>
          </cell>
          <cell r="B2554" t="str">
            <v>PORTÃO EM CHAPA DE AÇO</v>
          </cell>
          <cell r="C2554" t="str">
            <v>M2</v>
          </cell>
        </row>
        <row r="2555">
          <cell r="A2555" t="str">
            <v>16.01.058</v>
          </cell>
          <cell r="B2555" t="str">
            <v>GRADIL ELETROFUNDIDO GALV. COM PINTURA ELETROSTATICA 62X132MM BARRA 25X2MM</v>
          </cell>
          <cell r="C2555" t="str">
            <v>M2</v>
          </cell>
        </row>
        <row r="2556">
          <cell r="A2556" t="str">
            <v>16.01.060</v>
          </cell>
          <cell r="B2556" t="str">
            <v>FD-29 FECHAMENTO DIVISA C/ ELEMENTO VAZADO / SAPATA (239X199CM)</v>
          </cell>
          <cell r="C2556" t="str">
            <v>M</v>
          </cell>
        </row>
        <row r="2557">
          <cell r="A2557" t="str">
            <v>16.01.061</v>
          </cell>
          <cell r="B2557" t="str">
            <v>FD-30 FECHAMENTO DIVISA C/ ELEMENTO VAZADO / BROCA (239X199CM)</v>
          </cell>
          <cell r="C2557" t="str">
            <v>M</v>
          </cell>
        </row>
        <row r="2558">
          <cell r="A2558" t="str">
            <v>16.01.062</v>
          </cell>
          <cell r="B2558" t="str">
            <v>FD-31 FECHAMENTO DIVISA C/ ELEMENTO VAZADO / SAPATA (39X199CM)</v>
          </cell>
          <cell r="C2558" t="str">
            <v>M</v>
          </cell>
        </row>
        <row r="2559">
          <cell r="A2559" t="str">
            <v>16.01.063</v>
          </cell>
          <cell r="B2559" t="str">
            <v>FD-32 FECHAMENTO DIVISA C/ ELEMENTO VAZADO / BROCA (39X199CM)</v>
          </cell>
          <cell r="C2559" t="str">
            <v>M</v>
          </cell>
        </row>
        <row r="2560">
          <cell r="A2560" t="str">
            <v>16.01.064</v>
          </cell>
          <cell r="B2560" t="str">
            <v>PT-29 PORTAO DE TELA PARA QUADRA</v>
          </cell>
          <cell r="C2560" t="str">
            <v>M2</v>
          </cell>
        </row>
        <row r="2561">
          <cell r="A2561" t="str">
            <v>16.01.065</v>
          </cell>
          <cell r="B2561" t="str">
            <v>VERGA/CINTA EM BLOCO DE CONCRETO CANALETA 14X19X39CM</v>
          </cell>
          <cell r="C2561" t="str">
            <v>M</v>
          </cell>
        </row>
        <row r="2562">
          <cell r="A2562" t="str">
            <v>16.01.066</v>
          </cell>
          <cell r="B2562" t="str">
            <v>VERGA/CINTA EM BLOCO DE CONCRETO CANALETA 19X19X39CM</v>
          </cell>
          <cell r="C2562" t="str">
            <v>M</v>
          </cell>
        </row>
        <row r="2563">
          <cell r="A2563" t="str">
            <v>16.01.067</v>
          </cell>
          <cell r="B2563" t="str">
            <v>FD-33 FECHAMENTO DE DIVISA/BL.CONCRETO/REVEST. CHAPISCO GROSSO H=235CM/SAPATA</v>
          </cell>
          <cell r="C2563" t="str">
            <v>M</v>
          </cell>
        </row>
        <row r="2564">
          <cell r="A2564" t="str">
            <v>16.01.068</v>
          </cell>
          <cell r="B2564" t="str">
            <v>FD-34 FECHAMENTO DE DIVISA/BL. CONCRETO/REVEST. CHAPISCO GROSSO H=235CM/BROCA</v>
          </cell>
          <cell r="C2564" t="str">
            <v>M</v>
          </cell>
        </row>
        <row r="2565">
          <cell r="A2565" t="str">
            <v>16.01.080</v>
          </cell>
          <cell r="B2565" t="str">
            <v>PT-30 PORTAO GRADIL ELETROFUNDIDO / PILARETE DE CONCRETO (300X185CM)</v>
          </cell>
          <cell r="C2565" t="str">
            <v>UN</v>
          </cell>
        </row>
        <row r="2566">
          <cell r="A2566" t="str">
            <v>16.01.081</v>
          </cell>
          <cell r="B2566" t="str">
            <v>PT-31 PORTAO GRADIL ELETROFUNDIDO / PILARETE DE CONCRETO (300X235CM)</v>
          </cell>
          <cell r="C2566" t="str">
            <v>UN</v>
          </cell>
        </row>
        <row r="2567">
          <cell r="A2567" t="str">
            <v>16.01.082</v>
          </cell>
          <cell r="B2567" t="str">
            <v>PT-32 PORTAO GRADIL ELETROFUNDIDO / PILARETE DE CONCRETO (180X185CM)</v>
          </cell>
          <cell r="C2567" t="str">
            <v>UN</v>
          </cell>
        </row>
        <row r="2568">
          <cell r="A2568" t="str">
            <v>16.01.083</v>
          </cell>
          <cell r="B2568" t="str">
            <v>PT-33 PORTAO GRADIL ELETROFUNDIDO / PILARETE DE CONCRETO (180X235CM)</v>
          </cell>
          <cell r="C2568" t="str">
            <v>UN</v>
          </cell>
        </row>
        <row r="2569">
          <cell r="A2569" t="str">
            <v>16.01.088</v>
          </cell>
          <cell r="B2569" t="str">
            <v>PT-41 PORTAO EM CHAPA DE ACO (300X235CM)</v>
          </cell>
          <cell r="C2569" t="str">
            <v>UN</v>
          </cell>
        </row>
        <row r="2570">
          <cell r="A2570" t="str">
            <v>16.01.089</v>
          </cell>
          <cell r="B2570" t="str">
            <v>PT-42 PORTAO EM CHAPA DE ACO (180X235CM)</v>
          </cell>
          <cell r="C2570" t="str">
            <v>UN</v>
          </cell>
        </row>
        <row r="2571">
          <cell r="A2571" t="str">
            <v>16.01.090</v>
          </cell>
          <cell r="B2571" t="str">
            <v>FE-01  FECHAMENTO PARA SETORIZAÇAO 120&lt;H&lt;200 CM  (ALAMBRADO)</v>
          </cell>
          <cell r="C2571" t="str">
            <v>M2</v>
          </cell>
        </row>
        <row r="2572">
          <cell r="A2572" t="str">
            <v>16.01.091</v>
          </cell>
          <cell r="B2572" t="str">
            <v>FE-02  FECHAMENTO PARA SETORIZAÇAO (GRADIL ELETROFUNDIDO)</v>
          </cell>
          <cell r="C2572" t="str">
            <v>M2</v>
          </cell>
        </row>
        <row r="2573">
          <cell r="A2573" t="str">
            <v>16.01.092</v>
          </cell>
          <cell r="B2573" t="str">
            <v>PT-50 PORTAO DE TELA PARA SETORIZAÇAO 120&lt;H&lt;200 CM</v>
          </cell>
          <cell r="C2573" t="str">
            <v>M2</v>
          </cell>
        </row>
        <row r="2574">
          <cell r="A2574" t="str">
            <v>16.01.093</v>
          </cell>
          <cell r="B2574" t="str">
            <v>PT-34 PORTAO GRADIL ELETROFUNDIDO / PILARETE METALICO (300X185CM)</v>
          </cell>
          <cell r="C2574" t="str">
            <v>UN</v>
          </cell>
        </row>
        <row r="2575">
          <cell r="A2575" t="str">
            <v>16.01.094</v>
          </cell>
          <cell r="B2575" t="str">
            <v>PT-35 PORTAO GRADIL ELETROFUNDIDO / PILARETE METALICO (300X235CM)</v>
          </cell>
          <cell r="C2575" t="str">
            <v>UN</v>
          </cell>
        </row>
        <row r="2576">
          <cell r="A2576" t="str">
            <v>16.01.095</v>
          </cell>
          <cell r="B2576" t="str">
            <v>PT-36 PORTAO GRADIL ELETROFUNDIDO / PILARETE METALICO (180X185CM)</v>
          </cell>
          <cell r="C2576" t="str">
            <v>UN</v>
          </cell>
        </row>
        <row r="2577">
          <cell r="A2577" t="str">
            <v>16.01.098</v>
          </cell>
          <cell r="B2577" t="str">
            <v>PT-37 PORTAO GRADIL ELETROFUNDIDO / PILARETE METALICO (180X235CM)</v>
          </cell>
          <cell r="C2577" t="str">
            <v>UN</v>
          </cell>
        </row>
        <row r="2578">
          <cell r="A2578" t="str">
            <v>16.01.099</v>
          </cell>
          <cell r="B2578" t="str">
            <v>SERVICOS PARA FECHAMENTOS</v>
          </cell>
          <cell r="C2578" t="str">
            <v>MV</v>
          </cell>
        </row>
        <row r="2579">
          <cell r="A2579" t="str">
            <v>16.02.004</v>
          </cell>
          <cell r="B2579" t="str">
            <v>PAVIMENTAÇÃO DE CONCRETO P/PISO PERMEAVEL DRENANTE (DIAGONAL)</v>
          </cell>
          <cell r="C2579" t="str">
            <v>M2</v>
          </cell>
        </row>
        <row r="2580">
          <cell r="A2580" t="str">
            <v>16.02.008</v>
          </cell>
          <cell r="B2580" t="str">
            <v>PISO DE CONCRETO LISO-FUNDACAO DIRETA FCK-25 MPA</v>
          </cell>
          <cell r="C2580" t="str">
            <v>M2</v>
          </cell>
        </row>
        <row r="2581">
          <cell r="A2581" t="str">
            <v>16.02.009</v>
          </cell>
          <cell r="B2581" t="str">
            <v>PLACA DE CONCRETO MOLDADA NO LOCAL - 90X90 CM</v>
          </cell>
          <cell r="C2581" t="str">
            <v>M2</v>
          </cell>
        </row>
        <row r="2582">
          <cell r="A2582" t="str">
            <v>16.02.010</v>
          </cell>
          <cell r="B2582" t="str">
            <v>PAVIMENTAÇÃO DE CONCRETO P/PISO PERMEAVEL DRENANTE (SEXTAVADO)</v>
          </cell>
          <cell r="C2582" t="str">
            <v>M2</v>
          </cell>
        </row>
        <row r="2583">
          <cell r="A2583" t="str">
            <v>16.02.012</v>
          </cell>
          <cell r="B2583" t="str">
            <v>PAVIMENTACAO ARTICULADA SOBRE BASE AREIA GROSSA E=5A6CM</v>
          </cell>
          <cell r="C2583" t="str">
            <v>M2</v>
          </cell>
        </row>
        <row r="2584">
          <cell r="A2584" t="str">
            <v>16.02.014</v>
          </cell>
          <cell r="B2584" t="str">
            <v>PAVIMENTAÇAO DE CONCRETO PARA PISO PERMEAVEL DRENANTE (GRAMA)</v>
          </cell>
          <cell r="C2584" t="str">
            <v>M2</v>
          </cell>
        </row>
        <row r="2585">
          <cell r="A2585" t="str">
            <v>16.02.015</v>
          </cell>
          <cell r="B2585" t="str">
            <v>PAVIMENTACAO ASFALTICA</v>
          </cell>
          <cell r="C2585" t="str">
            <v>M2</v>
          </cell>
        </row>
        <row r="2586">
          <cell r="A2586" t="str">
            <v>16.02.018</v>
          </cell>
          <cell r="B2586" t="str">
            <v>BORRACHA ASSENTADA C/ ARGAMASSA - PISO TATIL DIRECIONAL</v>
          </cell>
          <cell r="C2586" t="str">
            <v>M2</v>
          </cell>
        </row>
        <row r="2587">
          <cell r="A2587" t="str">
            <v>16.02.020</v>
          </cell>
          <cell r="B2587" t="str">
            <v>BORRACHA ASSENTADA C/ ARGAMASSA - PISO TATIL ALERTA</v>
          </cell>
          <cell r="C2587" t="str">
            <v>M2</v>
          </cell>
        </row>
        <row r="2588">
          <cell r="A2588" t="str">
            <v>16.02.022</v>
          </cell>
          <cell r="B2588" t="str">
            <v>PAVIMENTACAO COM PEDRISCO COM ESPESS DE 5 CM</v>
          </cell>
          <cell r="C2588" t="str">
            <v>M2</v>
          </cell>
        </row>
        <row r="2589">
          <cell r="A2589" t="str">
            <v>16.02.023</v>
          </cell>
          <cell r="B2589" t="str">
            <v>PAVIMENTACAO DE PEDRA MOSAICO PORTUGUES 2 COR/SOBRE BASE AREIA GROSSA</v>
          </cell>
          <cell r="C2589" t="str">
            <v>M2</v>
          </cell>
        </row>
        <row r="2590">
          <cell r="A2590" t="str">
            <v>16.02.025</v>
          </cell>
          <cell r="B2590" t="str">
            <v>GUIAS PRE-MOLDADAS TIPO PMSP</v>
          </cell>
          <cell r="C2590" t="str">
            <v>M</v>
          </cell>
        </row>
        <row r="2591">
          <cell r="A2591" t="str">
            <v>16.02.026</v>
          </cell>
          <cell r="B2591" t="str">
            <v>SARJETAS MOLDADAS NO LOCAL TIPO PMSP</v>
          </cell>
          <cell r="C2591" t="str">
            <v>M</v>
          </cell>
        </row>
        <row r="2592">
          <cell r="A2592" t="str">
            <v>16.02.027</v>
          </cell>
          <cell r="B2592" t="str">
            <v>GA-01 GUIA LEVE OU SEPARADOR DE PISOS</v>
          </cell>
          <cell r="C2592" t="str">
            <v>M</v>
          </cell>
        </row>
        <row r="2593">
          <cell r="A2593" t="str">
            <v>16.02.028</v>
          </cell>
          <cell r="B2593" t="str">
            <v>GA-02 GUIA E SARJETA</v>
          </cell>
          <cell r="C2593" t="str">
            <v>M</v>
          </cell>
        </row>
        <row r="2594">
          <cell r="A2594" t="str">
            <v>16.02.029</v>
          </cell>
          <cell r="B2594" t="str">
            <v>GA-03 GUIA E SARJETA TIPO PMSP</v>
          </cell>
          <cell r="C2594" t="str">
            <v>M</v>
          </cell>
        </row>
        <row r="2595">
          <cell r="A2595" t="str">
            <v>16.02.031</v>
          </cell>
          <cell r="B2595" t="str">
            <v>GA-03 GUIA E SARJETA TIPO PMSP</v>
          </cell>
          <cell r="C2595" t="str">
            <v>M</v>
          </cell>
        </row>
        <row r="2596">
          <cell r="A2596" t="str">
            <v>16.02.033</v>
          </cell>
          <cell r="B2596" t="str">
            <v>PEDRA MIRACEMA</v>
          </cell>
          <cell r="C2596" t="str">
            <v>M2</v>
          </cell>
        </row>
        <row r="2597">
          <cell r="A2597" t="str">
            <v>16.02.039</v>
          </cell>
          <cell r="B2597" t="str">
            <v>PAVIMENTAÇÃO DE CONCRETO P/PISO PERMEAVEL DRENANTE (QUADRICULADO)</v>
          </cell>
          <cell r="C2597" t="str">
            <v>M2</v>
          </cell>
        </row>
        <row r="2598">
          <cell r="A2598" t="str">
            <v>16.02.050</v>
          </cell>
          <cell r="B2598" t="str">
            <v>PASTILHA NATURAL 2,5X2,5CM - DETALHES E REQUADROS</v>
          </cell>
          <cell r="C2598" t="str">
            <v>M2</v>
          </cell>
        </row>
        <row r="2599">
          <cell r="A2599" t="str">
            <v>16.02.051</v>
          </cell>
          <cell r="B2599" t="str">
            <v>PASTILHA NATURAL 5,0X5,0CM - DETALHES E REQUADROS</v>
          </cell>
          <cell r="C2599" t="str">
            <v>M2</v>
          </cell>
        </row>
        <row r="2600">
          <cell r="A2600" t="str">
            <v>16.02.056</v>
          </cell>
          <cell r="B2600" t="str">
            <v>LADRILHO HIDRAULICO 20X20CM LISO 1 COR</v>
          </cell>
          <cell r="C2600" t="str">
            <v>M2</v>
          </cell>
        </row>
        <row r="2601">
          <cell r="A2601" t="str">
            <v>16.02.061</v>
          </cell>
          <cell r="B2601" t="str">
            <v>LADRILHO HIDRAULICO 25X25 E=2CM - PISO TATIL DE ALERTA</v>
          </cell>
          <cell r="C2601" t="str">
            <v>M2</v>
          </cell>
        </row>
        <row r="2602">
          <cell r="A2602" t="str">
            <v>16.02.062</v>
          </cell>
          <cell r="B2602" t="str">
            <v>LADRILHO HIDRAULICO 25X25 E=2CM - PISO TATIL DIRECIONAL</v>
          </cell>
          <cell r="C2602" t="str">
            <v>M2</v>
          </cell>
        </row>
        <row r="2603">
          <cell r="A2603" t="str">
            <v>16.02.064</v>
          </cell>
          <cell r="B2603" t="str">
            <v>PISO DE CONCRETO Fck 25MPa DESEMPENAMENTO MECÂNICO E=8CM</v>
          </cell>
          <cell r="C2603" t="str">
            <v>M2</v>
          </cell>
        </row>
        <row r="2604">
          <cell r="A2604" t="str">
            <v>16.02.066</v>
          </cell>
          <cell r="B2604" t="str">
            <v>PISO DE CONCRETO ARMADO Fck 25MPa DESEMPENAMENTO MECÂNICO  E=10CM</v>
          </cell>
          <cell r="C2604" t="str">
            <v>M2</v>
          </cell>
        </row>
        <row r="2605">
          <cell r="A2605" t="str">
            <v>16.02.067</v>
          </cell>
          <cell r="B2605" t="str">
            <v>TELA ARMADURA (MALHA ACO CA 60 FYK= 600 M PA)</v>
          </cell>
          <cell r="C2605" t="str">
            <v>KG</v>
          </cell>
        </row>
        <row r="2606">
          <cell r="A2606" t="str">
            <v>16.02.068</v>
          </cell>
          <cell r="B2606" t="str">
            <v>DEGRAU DE CONCRETO ARMADO Fck 25MPa DESEMPENADO E=6CM  INCLUSIVE LASTRO DE BRITA</v>
          </cell>
          <cell r="C2606" t="str">
            <v>M</v>
          </cell>
        </row>
        <row r="2607">
          <cell r="A2607" t="str">
            <v>16.02.069</v>
          </cell>
          <cell r="B2607" t="str">
            <v>SINALIZAÇÃO VISUAL DE DEGRAUS-PINTURA ACRÍLICA P/PISOS</v>
          </cell>
          <cell r="C2607" t="str">
            <v>CJ</v>
          </cell>
        </row>
        <row r="2608">
          <cell r="A2608" t="str">
            <v>16.02.070</v>
          </cell>
          <cell r="B2608" t="str">
            <v>LASTRO DE CONCRETO - 5CM</v>
          </cell>
          <cell r="C2608" t="str">
            <v>M2</v>
          </cell>
        </row>
        <row r="2609">
          <cell r="A2609" t="str">
            <v>16.02.071</v>
          </cell>
          <cell r="B2609" t="str">
            <v>LASTRO DE PEDRA BRITADA - 5CM</v>
          </cell>
          <cell r="C2609" t="str">
            <v>M2</v>
          </cell>
        </row>
        <row r="2610">
          <cell r="A2610" t="str">
            <v>16.02.080</v>
          </cell>
          <cell r="B2610" t="str">
            <v>PEDRA ARDOSIA 40X40CM E=7A10MM</v>
          </cell>
          <cell r="C2610" t="str">
            <v>M2</v>
          </cell>
        </row>
        <row r="2611">
          <cell r="A2611" t="str">
            <v>16.02.090</v>
          </cell>
          <cell r="B2611" t="str">
            <v>CIMENTADO DESEMPENADO COM JUNTA SECA E=3,5CM INCL ARG REG</v>
          </cell>
          <cell r="C2611" t="str">
            <v>M2</v>
          </cell>
        </row>
        <row r="2612">
          <cell r="A2612" t="str">
            <v>16.02.091</v>
          </cell>
          <cell r="B2612" t="str">
            <v>CIMENTADO DESEMPENADO ALISADO C/ CORANTE E=3,5CM INCL ARG REG</v>
          </cell>
          <cell r="C2612" t="str">
            <v>M2</v>
          </cell>
        </row>
        <row r="2613">
          <cell r="A2613" t="str">
            <v>16.02.099</v>
          </cell>
          <cell r="B2613" t="str">
            <v>REVESTIMENTOS P/ PISOS EXTERNOS</v>
          </cell>
          <cell r="C2613" t="str">
            <v>MV</v>
          </cell>
        </row>
        <row r="2614">
          <cell r="A2614" t="str">
            <v>16.02.100</v>
          </cell>
          <cell r="B2614" t="str">
            <v>LASTRO DE BRITA E=5CM COM AGREGADO RECICLADO DA CONSTRUÇÃO CIVIL</v>
          </cell>
          <cell r="C2614" t="str">
            <v>M2</v>
          </cell>
        </row>
        <row r="2615">
          <cell r="A2615" t="str">
            <v>16.02.101</v>
          </cell>
          <cell r="B2615" t="str">
            <v>LASTRO DE CONCRETO TRAÇO 1:4:8   E=5CM  COM AGREGADO RECICLADO DA CONSTRUÇAO CIVIL.</v>
          </cell>
          <cell r="C2615" t="str">
            <v>M2</v>
          </cell>
        </row>
        <row r="2616">
          <cell r="A2616" t="str">
            <v>16.02.105</v>
          </cell>
          <cell r="B2616" t="str">
            <v>CIMENTADO DESEMPENADO COM JUNTA SECA E = 5 CM COM AGREGADO RECICLADO DA CONSTRUÇAO CIVIL</v>
          </cell>
          <cell r="C2616" t="str">
            <v>M2</v>
          </cell>
        </row>
        <row r="2617">
          <cell r="A2617" t="str">
            <v>16.02.106</v>
          </cell>
          <cell r="B2617" t="str">
            <v>CIMENTADO DESEMPENADO E ALISADO COM CORANTE  E = 5 CM COM AGREGADO RECICLADO DA CONSTRUÇAO CIVIL</v>
          </cell>
          <cell r="C2617" t="str">
            <v>M2</v>
          </cell>
        </row>
        <row r="2618">
          <cell r="A2618" t="str">
            <v>16.03.001</v>
          </cell>
          <cell r="B2618" t="str">
            <v>CORTE DE MATO E GRAMA - ROÇAGEM MECANIZADA</v>
          </cell>
          <cell r="C2618" t="str">
            <v>M2</v>
          </cell>
        </row>
        <row r="2619">
          <cell r="A2619" t="str">
            <v>16.03.002</v>
          </cell>
          <cell r="B2619" t="str">
            <v>GRAMA ESMERALDA EM PLACAS</v>
          </cell>
          <cell r="C2619" t="str">
            <v>M2</v>
          </cell>
        </row>
        <row r="2620">
          <cell r="A2620" t="str">
            <v>16.03.006</v>
          </cell>
          <cell r="B2620" t="str">
            <v>GRAMA SAO CARLOS EM PLACAS</v>
          </cell>
          <cell r="C2620" t="str">
            <v>M2</v>
          </cell>
        </row>
        <row r="2621">
          <cell r="A2621" t="str">
            <v>16.03.010</v>
          </cell>
          <cell r="B2621" t="str">
            <v>FORRACAO - MARANTA</v>
          </cell>
          <cell r="C2621" t="str">
            <v>M2</v>
          </cell>
        </row>
        <row r="2622">
          <cell r="A2622" t="str">
            <v>16.03.012</v>
          </cell>
          <cell r="B2622" t="str">
            <v>GRAMA PRETA EM MUDAS</v>
          </cell>
          <cell r="C2622" t="str">
            <v>M2</v>
          </cell>
        </row>
        <row r="2623">
          <cell r="A2623" t="str">
            <v>16.03.014</v>
          </cell>
          <cell r="B2623" t="str">
            <v>AP-02 PROTETOR PARA ARVORES</v>
          </cell>
          <cell r="C2623" t="str">
            <v>UN</v>
          </cell>
        </row>
        <row r="2624">
          <cell r="A2624" t="str">
            <v>16.03.031</v>
          </cell>
          <cell r="B2624" t="str">
            <v>ARVORE ORNAMENTAL H=1,50 A 2.00M - TIPUANA</v>
          </cell>
          <cell r="C2624" t="str">
            <v>UN</v>
          </cell>
        </row>
        <row r="2625">
          <cell r="A2625" t="str">
            <v>16.03.063</v>
          </cell>
          <cell r="B2625" t="str">
            <v>PALMEIRA JERIVÁ H=1,50 A 2,00 M</v>
          </cell>
          <cell r="C2625" t="str">
            <v>UN</v>
          </cell>
        </row>
        <row r="2626">
          <cell r="A2626" t="str">
            <v>16.03.066</v>
          </cell>
          <cell r="B2626" t="str">
            <v>ARBUSTO H=0.50 A 0.70M - AZALÉIA</v>
          </cell>
          <cell r="C2626" t="str">
            <v>UN</v>
          </cell>
        </row>
        <row r="2627">
          <cell r="A2627" t="str">
            <v>16.03.067</v>
          </cell>
          <cell r="B2627" t="str">
            <v>ARBUSTO H=0.50 A 0.70M - BELA EMILIA</v>
          </cell>
          <cell r="C2627" t="str">
            <v>UN</v>
          </cell>
        </row>
        <row r="2628">
          <cell r="A2628" t="str">
            <v>16.03.075</v>
          </cell>
          <cell r="B2628" t="str">
            <v>ARBUSTO COSTELA- DE -ADAO  H=0.50 A 0.70 M</v>
          </cell>
          <cell r="C2628" t="str">
            <v>UN</v>
          </cell>
        </row>
        <row r="2629">
          <cell r="A2629" t="str">
            <v>16.03.076</v>
          </cell>
          <cell r="B2629" t="str">
            <v>ARBUSTO  GUAIMBÊ   H=0.50 A 0.70 M</v>
          </cell>
          <cell r="C2629" t="str">
            <v>UN</v>
          </cell>
        </row>
        <row r="2630">
          <cell r="A2630" t="str">
            <v>16.03.077</v>
          </cell>
          <cell r="B2630" t="str">
            <v>ARBUSTO PRIMAVERA   H=0.50 A 0.70 M</v>
          </cell>
          <cell r="C2630" t="str">
            <v>UN</v>
          </cell>
        </row>
        <row r="2631">
          <cell r="A2631" t="str">
            <v>16.03.080</v>
          </cell>
          <cell r="B2631" t="str">
            <v>ARBUSTO H=0,50 A 0,70 M - CALIANDRA</v>
          </cell>
          <cell r="C2631" t="str">
            <v>UN</v>
          </cell>
        </row>
        <row r="2632">
          <cell r="A2632" t="str">
            <v>16.03.083</v>
          </cell>
          <cell r="B2632" t="str">
            <v>BAMBU H=1,00 A 2,00 M - BAMBUZINHO</v>
          </cell>
          <cell r="C2632" t="str">
            <v>UN</v>
          </cell>
        </row>
        <row r="2633">
          <cell r="A2633" t="str">
            <v>16.03.085</v>
          </cell>
          <cell r="B2633" t="str">
            <v>FORRACAO - CURCULIGO</v>
          </cell>
          <cell r="C2633" t="str">
            <v>M2</v>
          </cell>
        </row>
        <row r="2634">
          <cell r="A2634" t="str">
            <v>16.03.087</v>
          </cell>
          <cell r="B2634" t="str">
            <v>FORRACAO - LANTANA</v>
          </cell>
          <cell r="C2634" t="str">
            <v>M2</v>
          </cell>
        </row>
        <row r="2635">
          <cell r="A2635" t="str">
            <v>16.03.088</v>
          </cell>
          <cell r="B2635" t="str">
            <v>FORRACAO - LIRIO AMARELO</v>
          </cell>
          <cell r="C2635" t="str">
            <v>M2</v>
          </cell>
        </row>
        <row r="2636">
          <cell r="A2636" t="str">
            <v>16.03.090</v>
          </cell>
          <cell r="B2636" t="str">
            <v>ARBUSTO SANQUÉSIA   H=0.50 A 0.70 M</v>
          </cell>
          <cell r="C2636" t="str">
            <v>M2</v>
          </cell>
        </row>
        <row r="2637">
          <cell r="A2637" t="str">
            <v>16.03.091</v>
          </cell>
          <cell r="B2637" t="str">
            <v>FORRACAO - PILEIA</v>
          </cell>
          <cell r="C2637" t="str">
            <v>M2</v>
          </cell>
        </row>
        <row r="2638">
          <cell r="A2638" t="str">
            <v>16.03.092</v>
          </cell>
          <cell r="B2638" t="str">
            <v>FORRACAO - CLOROFITO</v>
          </cell>
          <cell r="C2638" t="str">
            <v>M2</v>
          </cell>
        </row>
        <row r="2639">
          <cell r="A2639" t="str">
            <v>16.03.093</v>
          </cell>
          <cell r="B2639" t="str">
            <v>FORRACAO - VEDELIA</v>
          </cell>
          <cell r="C2639" t="str">
            <v>M2</v>
          </cell>
        </row>
        <row r="2640">
          <cell r="A2640" t="str">
            <v>16.03.096</v>
          </cell>
          <cell r="B2640" t="str">
            <v>FORRACAO - AGAPANTO</v>
          </cell>
          <cell r="C2640" t="str">
            <v>M2</v>
          </cell>
        </row>
        <row r="2641">
          <cell r="A2641" t="str">
            <v>16.03.099</v>
          </cell>
          <cell r="B2641" t="str">
            <v>SERVIÇOS DE PAISAGISMO</v>
          </cell>
          <cell r="C2641" t="str">
            <v>MV</v>
          </cell>
        </row>
        <row r="2642">
          <cell r="A2642" t="str">
            <v>16.03.100</v>
          </cell>
          <cell r="B2642" t="str">
            <v>ARBUSTO ALECRIM H=0,50M A 0,70M</v>
          </cell>
          <cell r="C2642" t="str">
            <v>UN</v>
          </cell>
        </row>
        <row r="2643">
          <cell r="A2643" t="str">
            <v>16.03.101</v>
          </cell>
          <cell r="B2643" t="str">
            <v>FORRAÇÃO AZULZINHA</v>
          </cell>
          <cell r="C2643" t="str">
            <v>M2</v>
          </cell>
        </row>
        <row r="2644">
          <cell r="A2644" t="str">
            <v>16.03.102</v>
          </cell>
          <cell r="B2644" t="str">
            <v>FORRAÇÃO BARLÉRIA</v>
          </cell>
          <cell r="C2644" t="str">
            <v>M2</v>
          </cell>
        </row>
        <row r="2645">
          <cell r="A2645" t="str">
            <v>16.03.103</v>
          </cell>
          <cell r="B2645" t="str">
            <v>FORRAÇÃO BULBINE</v>
          </cell>
          <cell r="C2645" t="str">
            <v>M2</v>
          </cell>
        </row>
        <row r="2646">
          <cell r="A2646" t="str">
            <v>16.03.104</v>
          </cell>
          <cell r="B2646" t="str">
            <v>ARBUSTO DICORISANDRA H=0,50 A 0,70M</v>
          </cell>
          <cell r="C2646" t="str">
            <v>M2</v>
          </cell>
        </row>
        <row r="2647">
          <cell r="A2647" t="str">
            <v>16.03.105</v>
          </cell>
          <cell r="B2647" t="str">
            <v>FORRAÇÃO DINHEIRO-EM-PENCA</v>
          </cell>
          <cell r="C2647" t="str">
            <v>M2</v>
          </cell>
        </row>
        <row r="2648">
          <cell r="A2648" t="str">
            <v>16.03.106</v>
          </cell>
          <cell r="B2648" t="str">
            <v>FORRAÇÃO GOTA DE ORVALHO</v>
          </cell>
          <cell r="C2648" t="str">
            <v>M2</v>
          </cell>
        </row>
        <row r="2649">
          <cell r="A2649" t="str">
            <v>16.03.107</v>
          </cell>
          <cell r="B2649" t="str">
            <v>FORRAÇÃO GRAMA-AMENDOIM</v>
          </cell>
          <cell r="C2649" t="str">
            <v>M2</v>
          </cell>
        </row>
        <row r="2650">
          <cell r="A2650" t="str">
            <v>16.03.108</v>
          </cell>
          <cell r="B2650" t="str">
            <v>FORRAÇÃO JIBÓIA-VERDE</v>
          </cell>
          <cell r="C2650" t="str">
            <v>M2</v>
          </cell>
        </row>
        <row r="2651">
          <cell r="A2651" t="str">
            <v>16.03.109</v>
          </cell>
          <cell r="B2651" t="str">
            <v>FORRAÇÃO LAMBARI-ROXO</v>
          </cell>
          <cell r="C2651" t="str">
            <v>M2</v>
          </cell>
        </row>
        <row r="2652">
          <cell r="A2652" t="str">
            <v>16.03.110</v>
          </cell>
          <cell r="B2652" t="str">
            <v>ARBUSTO MANJERICÃO H=0,50 A 0,70M</v>
          </cell>
          <cell r="C2652" t="str">
            <v>UN</v>
          </cell>
        </row>
        <row r="2653">
          <cell r="A2653" t="str">
            <v>16.03.111</v>
          </cell>
          <cell r="B2653" t="str">
            <v>FORRAÇÃO OFIOPOGO</v>
          </cell>
          <cell r="C2653" t="str">
            <v>M2</v>
          </cell>
        </row>
        <row r="2654">
          <cell r="A2654" t="str">
            <v>16.03.112</v>
          </cell>
          <cell r="B2654" t="str">
            <v>FORRAÇÃO PAPIRINHO</v>
          </cell>
          <cell r="C2654" t="str">
            <v>M2</v>
          </cell>
        </row>
        <row r="2655">
          <cell r="A2655" t="str">
            <v>16.03.113</v>
          </cell>
          <cell r="B2655" t="str">
            <v>FORRAÇÃO SINGÔNIO</v>
          </cell>
          <cell r="C2655" t="str">
            <v>M2</v>
          </cell>
        </row>
        <row r="2656">
          <cell r="A2656" t="str">
            <v>16.03.114</v>
          </cell>
          <cell r="B2656" t="str">
            <v>FORRAÇÃO TRAPOERABA</v>
          </cell>
          <cell r="C2656" t="str">
            <v>M2</v>
          </cell>
        </row>
        <row r="2657">
          <cell r="A2657" t="str">
            <v>16.03.150</v>
          </cell>
          <cell r="B2657" t="str">
            <v>ÁRVORE ORNAMENTAL AROEIRA-DO-SERTÃO H=2,00M</v>
          </cell>
          <cell r="C2657" t="str">
            <v>UN</v>
          </cell>
        </row>
        <row r="2658">
          <cell r="A2658" t="str">
            <v>16.03.151</v>
          </cell>
          <cell r="B2658" t="str">
            <v>ÁRVORE ORNAMENTAL CANELA-PRETA H=2,00M</v>
          </cell>
          <cell r="C2658" t="str">
            <v>UN</v>
          </cell>
        </row>
        <row r="2659">
          <cell r="A2659" t="str">
            <v>16.03.152</v>
          </cell>
          <cell r="B2659" t="str">
            <v>ÁRVORE ORNAMENTAL CANELA-SASSAFRÁS H=2,00M</v>
          </cell>
          <cell r="C2659" t="str">
            <v>UN</v>
          </cell>
        </row>
        <row r="2660">
          <cell r="A2660" t="str">
            <v>16.03.153</v>
          </cell>
          <cell r="B2660" t="str">
            <v>ÁRVORE ORNAMENTAL CASTANHA-DO-PARÁ H=2,00M</v>
          </cell>
          <cell r="C2660" t="str">
            <v>UN</v>
          </cell>
        </row>
        <row r="2661">
          <cell r="A2661" t="str">
            <v>16.03.154</v>
          </cell>
          <cell r="B2661" t="str">
            <v>ÁRVORE ORNAMENTAL IMBUIA H=2,00M</v>
          </cell>
          <cell r="C2661" t="str">
            <v>UN</v>
          </cell>
        </row>
        <row r="2662">
          <cell r="A2662" t="str">
            <v>16.03.155</v>
          </cell>
          <cell r="B2662" t="str">
            <v>ÁRVORE ORNAMENTAL JABORANDI H=2,00M</v>
          </cell>
          <cell r="C2662" t="str">
            <v>UN</v>
          </cell>
        </row>
        <row r="2663">
          <cell r="A2663" t="str">
            <v>16.03.156</v>
          </cell>
          <cell r="B2663" t="str">
            <v>ÁRVORE ORNAMENTAL PEROBA ROSA H=2,00M</v>
          </cell>
          <cell r="C2663" t="str">
            <v>UN</v>
          </cell>
        </row>
        <row r="2664">
          <cell r="A2664" t="str">
            <v>16.03.157</v>
          </cell>
          <cell r="B2664" t="str">
            <v>ÁRVORE ORNAMENTAL PINHEIRO-DO-PARANÁ H=2,00M</v>
          </cell>
          <cell r="C2664" t="str">
            <v>UN</v>
          </cell>
        </row>
        <row r="2665">
          <cell r="A2665" t="str">
            <v>16.03.170</v>
          </cell>
          <cell r="B2665" t="str">
            <v>ÁRVORE  PEITO DE POMBA H=0,50 A 1,00M. (NATIVA PIONEIRA-SP)</v>
          </cell>
          <cell r="C2665" t="str">
            <v>UN</v>
          </cell>
        </row>
        <row r="2666">
          <cell r="A2666" t="str">
            <v>16.03.171</v>
          </cell>
          <cell r="B2666" t="str">
            <v>ÁRVORE  TÁPIA  H=0,50M A 1,00M. (NATIVA PIONEIRA-SP)</v>
          </cell>
          <cell r="C2666" t="str">
            <v>UN</v>
          </cell>
        </row>
        <row r="2667">
          <cell r="A2667" t="str">
            <v>16.03.172</v>
          </cell>
          <cell r="B2667" t="str">
            <v>ÁRVORE CAPIXINGUI  H=0,50M A 1,00M (NATIVA PIONEIRA-SP)</v>
          </cell>
          <cell r="C2667" t="str">
            <v>UN</v>
          </cell>
        </row>
        <row r="2668">
          <cell r="A2668" t="str">
            <v>16.03.173</v>
          </cell>
          <cell r="B2668" t="str">
            <v>ÁRVORE INGÁ  H=0,50M A 1,00M (NATIVA PIONEIRA-SP)</v>
          </cell>
          <cell r="C2668" t="str">
            <v>UN</v>
          </cell>
        </row>
        <row r="2669">
          <cell r="A2669" t="str">
            <v>16.03.174</v>
          </cell>
          <cell r="B2669" t="str">
            <v>ÁRVORE FUMO BRAVO  H=0,50M A 1,00M (NATIVA PIONEIRA-SP)</v>
          </cell>
          <cell r="C2669" t="str">
            <v>UN</v>
          </cell>
        </row>
        <row r="2670">
          <cell r="A2670" t="str">
            <v>16.03.175</v>
          </cell>
          <cell r="B2670" t="str">
            <v>ÁRVORE MUTAMBO  H=0,50M A 1,00M (NATIVA PIONEIRA-SP)</v>
          </cell>
          <cell r="C2670" t="str">
            <v>UN</v>
          </cell>
        </row>
        <row r="2671">
          <cell r="A2671" t="str">
            <v>16.03.176</v>
          </cell>
          <cell r="B2671" t="str">
            <v>ÁRVORE AÇOITA CAVALO  H=0,50M A 1,00M (NATIVA PIONEIRA-SP)</v>
          </cell>
          <cell r="C2671" t="str">
            <v>UN</v>
          </cell>
        </row>
        <row r="2672">
          <cell r="A2672" t="str">
            <v>16.03.177</v>
          </cell>
          <cell r="B2672" t="str">
            <v>ÁRVORE PAU POLVORA  H=0,50M A 1,00M (NATIVA PIONEIRA-SP)</v>
          </cell>
          <cell r="C2672" t="str">
            <v>UN</v>
          </cell>
        </row>
        <row r="2673">
          <cell r="A2673" t="str">
            <v>16.03.190</v>
          </cell>
          <cell r="B2673" t="str">
            <v>ÁRVORE PEITO DE POMBA H=2,00M (NATIVA PIONEIRA-SP)</v>
          </cell>
          <cell r="C2673" t="str">
            <v>UN</v>
          </cell>
        </row>
        <row r="2674">
          <cell r="A2674" t="str">
            <v>16.03.191</v>
          </cell>
          <cell r="B2674" t="str">
            <v>ÁRVORE TÁPIA H=2,00M (NATIVA PIONEIRA-SP)</v>
          </cell>
          <cell r="C2674" t="str">
            <v>UN</v>
          </cell>
        </row>
        <row r="2675">
          <cell r="A2675" t="str">
            <v>16.03.192</v>
          </cell>
          <cell r="B2675" t="str">
            <v>ÁRVORE CAPIXINGUI H=2,00M (NATIVA PIONEIRA-SP)</v>
          </cell>
          <cell r="C2675" t="str">
            <v>UN</v>
          </cell>
        </row>
        <row r="2676">
          <cell r="A2676" t="str">
            <v>16.03.193</v>
          </cell>
          <cell r="B2676" t="str">
            <v>ÁRVORE INGÁ  H=2,00M (NATIVA PIONEIRA-SP)</v>
          </cell>
          <cell r="C2676" t="str">
            <v>UN</v>
          </cell>
        </row>
        <row r="2677">
          <cell r="A2677" t="str">
            <v>16.03.194</v>
          </cell>
          <cell r="B2677" t="str">
            <v>ÁRVORE FUMO BRAVO H=2,00M (NATIVA PIONEIRA-SP)</v>
          </cell>
          <cell r="C2677" t="str">
            <v>UN</v>
          </cell>
        </row>
        <row r="2678">
          <cell r="A2678" t="str">
            <v>16.03.195</v>
          </cell>
          <cell r="B2678" t="str">
            <v>ÁRVORE MUTAMBO H=2,00M (NATIVA PIONEIRA-SP)</v>
          </cell>
          <cell r="C2678" t="str">
            <v>UN</v>
          </cell>
        </row>
        <row r="2679">
          <cell r="A2679" t="str">
            <v>16.03.196</v>
          </cell>
          <cell r="B2679" t="str">
            <v>ÁRVORE AÇOITA CAVALO  H=2,00M (NATIVA PIONEIRA-SP)</v>
          </cell>
          <cell r="C2679" t="str">
            <v>UN</v>
          </cell>
        </row>
        <row r="2680">
          <cell r="A2680" t="str">
            <v>16.03.197</v>
          </cell>
          <cell r="B2680" t="str">
            <v>ÁRVORE PAU POLVORA H=2,00M (NATIVA PIONEIRA-SP)</v>
          </cell>
          <cell r="C2680" t="str">
            <v>UN</v>
          </cell>
        </row>
        <row r="2681">
          <cell r="A2681" t="str">
            <v>16.03.200</v>
          </cell>
          <cell r="B2681" t="str">
            <v>ÁRVORE ORNAMENTAL ALDRAGO H=2,00M</v>
          </cell>
          <cell r="C2681" t="str">
            <v>UN</v>
          </cell>
        </row>
        <row r="2682">
          <cell r="A2682" t="str">
            <v>16.03.201</v>
          </cell>
          <cell r="B2682" t="str">
            <v>ÁRVORE ORNAMENTAL PAU-CIGARRA H=2,00M</v>
          </cell>
          <cell r="C2682" t="str">
            <v>UN</v>
          </cell>
        </row>
        <row r="2683">
          <cell r="A2683" t="str">
            <v>16.03.202</v>
          </cell>
          <cell r="B2683" t="str">
            <v>ÁRVORE ORNAMENTAL ARAÇÁ H=2,00M</v>
          </cell>
          <cell r="C2683" t="str">
            <v>UN</v>
          </cell>
        </row>
        <row r="2684">
          <cell r="A2684" t="str">
            <v>16.03.203</v>
          </cell>
          <cell r="B2684" t="str">
            <v>ÁRVORE ORNAMENTAL AROEIRA-SALSA H=2,00M</v>
          </cell>
          <cell r="C2684" t="str">
            <v>UN</v>
          </cell>
        </row>
        <row r="2685">
          <cell r="A2685" t="str">
            <v>16.03.204</v>
          </cell>
          <cell r="B2685" t="str">
            <v>ÁRVORE ORNAMENTAL BICO-DE-PATO H=2,00M</v>
          </cell>
          <cell r="C2685" t="str">
            <v>UN</v>
          </cell>
        </row>
        <row r="2686">
          <cell r="A2686" t="str">
            <v>16.03.205</v>
          </cell>
          <cell r="B2686" t="str">
            <v>ÁRVORE ORNAMENTAL CHUVA DE OURO H=2,00M</v>
          </cell>
          <cell r="C2686" t="str">
            <v>UN</v>
          </cell>
        </row>
        <row r="2687">
          <cell r="A2687" t="str">
            <v>16.03.206</v>
          </cell>
          <cell r="B2687" t="str">
            <v>ÁRVORE ORNAMENTAL CANELEIRA H=2,00M</v>
          </cell>
          <cell r="C2687" t="str">
            <v>UN</v>
          </cell>
        </row>
        <row r="2688">
          <cell r="A2688" t="str">
            <v>16.03.207</v>
          </cell>
          <cell r="B2688" t="str">
            <v>ÁRVORE ORNAMENTAL CAPUTUNA-PRETA (CHUPA FERRO) H=2,00M</v>
          </cell>
          <cell r="C2688" t="str">
            <v>UN</v>
          </cell>
        </row>
        <row r="2689">
          <cell r="A2689" t="str">
            <v>16.03.208</v>
          </cell>
          <cell r="B2689" t="str">
            <v>ÁRVORE ORNAMENTAL CAROBA H=2,00M</v>
          </cell>
          <cell r="C2689" t="str">
            <v>UN</v>
          </cell>
        </row>
        <row r="2690">
          <cell r="A2690" t="str">
            <v>16.03.209</v>
          </cell>
          <cell r="B2690" t="str">
            <v>ÁRVORE ORNAMENTAL CAROBA-BRANCA H=2,00M</v>
          </cell>
          <cell r="C2690" t="str">
            <v>UN</v>
          </cell>
        </row>
        <row r="2691">
          <cell r="A2691" t="str">
            <v>16.03.210</v>
          </cell>
          <cell r="B2691" t="str">
            <v>ÁRVORE ORNAMENTAL CAROBÃO H=2,00M</v>
          </cell>
          <cell r="C2691" t="str">
            <v>UN</v>
          </cell>
        </row>
        <row r="2692">
          <cell r="A2692" t="str">
            <v>16.03.211</v>
          </cell>
          <cell r="B2692" t="str">
            <v>ÁRVORE ORNAMENTAL CARVALHO-BRASILEIRO (CARVALHO DO BRASIL) H=2,00M</v>
          </cell>
          <cell r="C2692" t="str">
            <v>UN</v>
          </cell>
        </row>
        <row r="2693">
          <cell r="A2693" t="str">
            <v>16.03.212</v>
          </cell>
          <cell r="B2693" t="str">
            <v>ÁRVORE ORNAMENTAL CÁSSIA-GRANDE H=2,00M</v>
          </cell>
          <cell r="C2693" t="str">
            <v>UN</v>
          </cell>
        </row>
        <row r="2694">
          <cell r="A2694" t="str">
            <v>16.03.213</v>
          </cell>
          <cell r="B2694" t="str">
            <v>ÁRVORE ORNAMENTAL CEDRO-ROSA (CEDRO) H=2,00M</v>
          </cell>
          <cell r="C2694" t="str">
            <v>UN</v>
          </cell>
        </row>
        <row r="2695">
          <cell r="A2695" t="str">
            <v>16.03.214</v>
          </cell>
          <cell r="B2695" t="str">
            <v>ÁRVORE ORNAMENTAL CHÁ-DE-BUGRE (CAPITÃO DO CAMPO) H=2,00M</v>
          </cell>
          <cell r="C2695" t="str">
            <v>UN</v>
          </cell>
        </row>
        <row r="2696">
          <cell r="A2696" t="str">
            <v>16.03.215</v>
          </cell>
          <cell r="B2696" t="str">
            <v>ÁRVORE ORNAMENTAL DEDALEIRO H=2,00M</v>
          </cell>
          <cell r="C2696" t="str">
            <v>UN</v>
          </cell>
        </row>
        <row r="2697">
          <cell r="A2697" t="str">
            <v>16.03.216</v>
          </cell>
          <cell r="B2697" t="str">
            <v>ÁRVORE ORNAMENTAL DIADEMA H=2,00M</v>
          </cell>
          <cell r="C2697" t="str">
            <v>UN</v>
          </cell>
        </row>
        <row r="2698">
          <cell r="A2698" t="str">
            <v>16.03.217</v>
          </cell>
          <cell r="B2698" t="str">
            <v>ÁRVORE ORNAMENTAL EMBAÚBA H=2,00M</v>
          </cell>
          <cell r="C2698" t="str">
            <v>UN</v>
          </cell>
        </row>
        <row r="2699">
          <cell r="A2699" t="str">
            <v>16.03.218</v>
          </cell>
          <cell r="B2699" t="str">
            <v>ÁRVORE ORNAMENTAL EMBIRUÇU H=2,00M</v>
          </cell>
          <cell r="C2699" t="str">
            <v>UN</v>
          </cell>
        </row>
        <row r="2700">
          <cell r="A2700" t="str">
            <v>16.03.219</v>
          </cell>
          <cell r="B2700" t="str">
            <v>ÁRVORE ORNAMENTAL FEIJOA H=2,00M</v>
          </cell>
          <cell r="C2700" t="str">
            <v>UN</v>
          </cell>
        </row>
        <row r="2701">
          <cell r="A2701" t="str">
            <v>16.03.220</v>
          </cell>
          <cell r="B2701" t="str">
            <v>ÁRVORE ORNAMENTAL GUANANDI H=2,00M</v>
          </cell>
          <cell r="C2701" t="str">
            <v>UN</v>
          </cell>
        </row>
        <row r="2702">
          <cell r="A2702" t="str">
            <v>16.03.221</v>
          </cell>
          <cell r="B2702" t="str">
            <v>ÁRVORE ORNAMENTAL IPÊ-AMARELO-DA-SERRA H=2,00M</v>
          </cell>
          <cell r="C2702" t="str">
            <v>UN</v>
          </cell>
        </row>
        <row r="2703">
          <cell r="A2703" t="str">
            <v>16.03.222</v>
          </cell>
          <cell r="B2703" t="str">
            <v>ÁRVORE ORNAMENTAL IPÊ-BRANCO H=2,00M</v>
          </cell>
          <cell r="C2703" t="str">
            <v>UN</v>
          </cell>
        </row>
        <row r="2704">
          <cell r="A2704" t="str">
            <v>16.03.223</v>
          </cell>
          <cell r="B2704" t="str">
            <v>ÁRVORE ORNAMENTAL IPÊ-ROXO DE 7 FOLHAS H=2,00M</v>
          </cell>
          <cell r="C2704" t="str">
            <v>UN</v>
          </cell>
        </row>
        <row r="2705">
          <cell r="A2705" t="str">
            <v>16.03.224</v>
          </cell>
          <cell r="B2705" t="str">
            <v>ÁRVORE ORNAMENTAL JACARANDÁ-PAULISTA H=2,00M</v>
          </cell>
          <cell r="C2705" t="str">
            <v>UN</v>
          </cell>
        </row>
        <row r="2706">
          <cell r="A2706" t="str">
            <v>16.03.225</v>
          </cell>
          <cell r="B2706" t="str">
            <v>ÁRVORE ORNAMENTAL JEQUITIBÁ-BRANCO H=2,00M</v>
          </cell>
          <cell r="C2706" t="str">
            <v>UN</v>
          </cell>
        </row>
        <row r="2707">
          <cell r="A2707" t="str">
            <v>16.03.226</v>
          </cell>
          <cell r="B2707" t="str">
            <v>ÁRVORE ORNAMENTAL JEQUITIBÁ-ROSA H=2,00M</v>
          </cell>
          <cell r="C2707" t="str">
            <v>UN</v>
          </cell>
        </row>
        <row r="2708">
          <cell r="A2708" t="str">
            <v>16.03.227</v>
          </cell>
          <cell r="B2708" t="str">
            <v>ÁRVORE ORNAMENTAL MIRINDIBA (MIRINDIBA ROSA) H=2,00M</v>
          </cell>
          <cell r="C2708" t="str">
            <v>UN</v>
          </cell>
        </row>
        <row r="2709">
          <cell r="A2709" t="str">
            <v>16.03.228</v>
          </cell>
          <cell r="B2709" t="str">
            <v>ÁRVORE ORNAMENTAL MULUNGU-DO-LITORAL (SUINÃ) H=2,00M</v>
          </cell>
          <cell r="C2709" t="str">
            <v>UN</v>
          </cell>
        </row>
        <row r="2710">
          <cell r="A2710" t="str">
            <v>16.03.229</v>
          </cell>
          <cell r="B2710" t="str">
            <v>ÁRVORE ORNAMENTAL MULUNGU H=2,00M</v>
          </cell>
          <cell r="C2710" t="str">
            <v>UN</v>
          </cell>
        </row>
        <row r="2711">
          <cell r="A2711" t="str">
            <v>16.03.230</v>
          </cell>
          <cell r="B2711" t="str">
            <v>ÁRVORE ORNAMENTAL PATA-DE-VACA-BRANCA (PATA-DE-VACA) H=2,00M</v>
          </cell>
          <cell r="C2711" t="str">
            <v>UN</v>
          </cell>
        </row>
        <row r="2712">
          <cell r="A2712" t="str">
            <v>16.03.231</v>
          </cell>
          <cell r="B2712" t="str">
            <v>ÁRVORE ORNAMENTAL TARUMÃ H=2,00M</v>
          </cell>
          <cell r="C2712" t="str">
            <v>UN</v>
          </cell>
        </row>
        <row r="2713">
          <cell r="A2713" t="str">
            <v>16.03.232</v>
          </cell>
          <cell r="B2713" t="str">
            <v>ÁRVORE ORNAMENTAL URUCUM H=2,00M</v>
          </cell>
          <cell r="C2713" t="str">
            <v>UN</v>
          </cell>
        </row>
        <row r="2714">
          <cell r="A2714" t="str">
            <v>16.03.300</v>
          </cell>
          <cell r="B2714" t="str">
            <v>ARBUSTO ALPÍNIA H=0,50 A 0,70M</v>
          </cell>
          <cell r="C2714" t="str">
            <v>UN</v>
          </cell>
        </row>
        <row r="2715">
          <cell r="A2715" t="str">
            <v>16.03.301</v>
          </cell>
          <cell r="B2715" t="str">
            <v>ARBUSTO AVE-DO-PARAÍSO H=0,50 A 0,70M</v>
          </cell>
          <cell r="C2715" t="str">
            <v>UN</v>
          </cell>
        </row>
        <row r="2716">
          <cell r="A2716" t="str">
            <v>16.03.302</v>
          </cell>
          <cell r="B2716" t="str">
            <v>ARBUSTO CLÚSIA H=0,50 A 0,70M</v>
          </cell>
          <cell r="C2716" t="str">
            <v>UN</v>
          </cell>
        </row>
        <row r="2717">
          <cell r="A2717" t="str">
            <v>16.03.303</v>
          </cell>
          <cell r="B2717" t="str">
            <v>FORRAÇÃO FALSO-ÍRIS</v>
          </cell>
          <cell r="C2717" t="str">
            <v>M2</v>
          </cell>
        </row>
        <row r="2718">
          <cell r="A2718" t="str">
            <v>16.03.304</v>
          </cell>
          <cell r="B2718" t="str">
            <v>ARBUSTO FILODENDRO H=0,50 A 0,70M</v>
          </cell>
          <cell r="C2718" t="str">
            <v>UN</v>
          </cell>
        </row>
        <row r="2719">
          <cell r="A2719" t="str">
            <v>16.03.305</v>
          </cell>
          <cell r="B2719" t="str">
            <v>FORRAÇÃO FLOR-LEOPARDO</v>
          </cell>
          <cell r="C2719" t="str">
            <v>M2</v>
          </cell>
        </row>
        <row r="2720">
          <cell r="A2720" t="str">
            <v>16.03.306</v>
          </cell>
          <cell r="B2720" t="str">
            <v>ARBUSTO GARDÊNIA H=0,50 A 0,70M</v>
          </cell>
          <cell r="C2720" t="str">
            <v>UN</v>
          </cell>
        </row>
        <row r="2721">
          <cell r="A2721" t="str">
            <v>16.03.307</v>
          </cell>
          <cell r="B2721" t="str">
            <v>ARBUSTO GUAIMBÊ-DA-FOLHA-ONDULADA H=0,50 A 0,70M</v>
          </cell>
          <cell r="C2721" t="str">
            <v>UN</v>
          </cell>
        </row>
        <row r="2722">
          <cell r="A2722" t="str">
            <v>16.03.308</v>
          </cell>
          <cell r="B2722" t="str">
            <v>ARBUSTO GUAIMBÊ-DE-BREJO H=0,50 A 0,70M</v>
          </cell>
          <cell r="C2722" t="str">
            <v>UN</v>
          </cell>
        </row>
        <row r="2723">
          <cell r="A2723" t="str">
            <v>16.03.309</v>
          </cell>
          <cell r="B2723" t="str">
            <v>FORRAÇÃO HELICÔNIA-PAPAGAIO</v>
          </cell>
          <cell r="C2723" t="str">
            <v>M2</v>
          </cell>
        </row>
        <row r="2724">
          <cell r="A2724" t="str">
            <v>16.03.310</v>
          </cell>
          <cell r="B2724" t="str">
            <v>ARBUSTO IMBÊ H=0,50 A 0,70M</v>
          </cell>
          <cell r="C2724" t="str">
            <v>UN</v>
          </cell>
        </row>
        <row r="2725">
          <cell r="A2725" t="str">
            <v>16.03.311</v>
          </cell>
          <cell r="B2725" t="str">
            <v>ARBUSTO JASMIM-AMARELO H=0,50 A 0,70M</v>
          </cell>
          <cell r="C2725" t="str">
            <v>UN</v>
          </cell>
        </row>
        <row r="2726">
          <cell r="A2726" t="str">
            <v>16.03.312</v>
          </cell>
          <cell r="B2726" t="str">
            <v>ARBUSTO LANTERNA-CHINESA H=0,50 A 0,70M</v>
          </cell>
          <cell r="C2726" t="str">
            <v>UN</v>
          </cell>
        </row>
        <row r="2727">
          <cell r="A2727" t="str">
            <v>16.03.313</v>
          </cell>
          <cell r="B2727" t="str">
            <v>ARBUSTO MANACÁ-DE-CHEIRO H=0,50 A 0,70M</v>
          </cell>
          <cell r="C2727" t="str">
            <v>UN</v>
          </cell>
        </row>
        <row r="2728">
          <cell r="A2728" t="str">
            <v>16.03.314</v>
          </cell>
          <cell r="B2728" t="str">
            <v>ARBUSTO MARIA-PRETA H=0,50 A 0,70M</v>
          </cell>
          <cell r="C2728" t="str">
            <v>UN</v>
          </cell>
        </row>
        <row r="2729">
          <cell r="A2729" t="str">
            <v>16.03.315</v>
          </cell>
          <cell r="B2729" t="str">
            <v>FORRAÇÃO MORÉIA-AMARELA</v>
          </cell>
          <cell r="C2729" t="str">
            <v>M2</v>
          </cell>
        </row>
        <row r="2730">
          <cell r="A2730" t="str">
            <v>16.03.316</v>
          </cell>
          <cell r="B2730" t="str">
            <v>ARBUSTO MUSSAENDA H=0,50 A 0,70M</v>
          </cell>
          <cell r="C2730" t="str">
            <v>UN</v>
          </cell>
        </row>
        <row r="2731">
          <cell r="A2731" t="str">
            <v>16.03.317</v>
          </cell>
          <cell r="B2731" t="str">
            <v>ARBUSTO MUSSAENDA-FRONDOSA H=0,50 A 0,70M</v>
          </cell>
          <cell r="C2731" t="str">
            <v>UN</v>
          </cell>
        </row>
        <row r="2732">
          <cell r="A2732" t="str">
            <v>16.03.318</v>
          </cell>
          <cell r="B2732" t="str">
            <v>ARBUSTO PLEOMELE H=0,50 A 0,70M</v>
          </cell>
          <cell r="C2732" t="str">
            <v>UN</v>
          </cell>
        </row>
        <row r="2733">
          <cell r="A2733" t="str">
            <v>16.03.319</v>
          </cell>
          <cell r="B2733" t="str">
            <v>ARBUSTO QUARESMEIRINHA H=0,50 A 0,70M</v>
          </cell>
          <cell r="C2733" t="str">
            <v>UN</v>
          </cell>
        </row>
        <row r="2734">
          <cell r="A2734" t="str">
            <v>16.03.320</v>
          </cell>
          <cell r="B2734" t="str">
            <v>ARBUSTO RESEDÁ H=0,50 A 0,70M</v>
          </cell>
          <cell r="C2734" t="str">
            <v>UN</v>
          </cell>
        </row>
        <row r="2735">
          <cell r="A2735" t="str">
            <v>16.03.321</v>
          </cell>
          <cell r="B2735" t="str">
            <v>ARBUSTO SOMBRINHA-CHINESA H=0,50 A 0,70M</v>
          </cell>
          <cell r="C2735" t="str">
            <v>UN</v>
          </cell>
        </row>
        <row r="2736">
          <cell r="A2736" t="str">
            <v>16.03.322</v>
          </cell>
          <cell r="B2736" t="str">
            <v>ARBUSTO TUMBÉRGIA H=0,50 A 0,70M</v>
          </cell>
          <cell r="C2736" t="str">
            <v>UN</v>
          </cell>
        </row>
        <row r="2737">
          <cell r="A2737" t="str">
            <v>16.03.350</v>
          </cell>
          <cell r="B2737" t="str">
            <v>FRUTÍFERA ANGELIM-DOCE H=2,00M</v>
          </cell>
          <cell r="C2737" t="str">
            <v>UN</v>
          </cell>
        </row>
        <row r="2738">
          <cell r="A2738" t="str">
            <v>16.03.351</v>
          </cell>
          <cell r="B2738" t="str">
            <v>FRUTÍFERA CEREJINHA (CEREJEIRA DO MATO)  H=2,00M</v>
          </cell>
          <cell r="C2738" t="str">
            <v>UN</v>
          </cell>
        </row>
        <row r="2739">
          <cell r="A2739" t="str">
            <v>16.03.352</v>
          </cell>
          <cell r="B2739" t="str">
            <v>FRUTÍFERA GENIPAPO (JENIPAPO) H=2,00M</v>
          </cell>
          <cell r="C2739" t="str">
            <v>UN</v>
          </cell>
        </row>
        <row r="2740">
          <cell r="A2740" t="str">
            <v>16.03.353</v>
          </cell>
          <cell r="B2740" t="str">
            <v>FRUTÍFERA GOIABEIRA H=2,00M</v>
          </cell>
          <cell r="C2740" t="str">
            <v>UN</v>
          </cell>
        </row>
        <row r="2741">
          <cell r="A2741" t="str">
            <v>16.03.354</v>
          </cell>
          <cell r="B2741" t="str">
            <v>FRUTÍFERA GRUMIXAMA H=2,00M</v>
          </cell>
          <cell r="C2741" t="str">
            <v>UN</v>
          </cell>
        </row>
        <row r="2742">
          <cell r="A2742" t="str">
            <v>16.03.355</v>
          </cell>
          <cell r="B2742" t="str">
            <v>FRUTÍFERA GABIROBA  H=2,00M</v>
          </cell>
          <cell r="C2742" t="str">
            <v>UN</v>
          </cell>
        </row>
        <row r="2743">
          <cell r="A2743" t="str">
            <v>16.03.356</v>
          </cell>
          <cell r="B2743" t="str">
            <v>FRUTÍFERA JABUTICABEIRA H=2,00M</v>
          </cell>
          <cell r="C2743" t="str">
            <v>UN</v>
          </cell>
        </row>
        <row r="2744">
          <cell r="A2744" t="str">
            <v>16.03.400</v>
          </cell>
          <cell r="B2744" t="str">
            <v>PALMEIRA AÇAÍ H=1,50 A 2,00M</v>
          </cell>
          <cell r="C2744" t="str">
            <v>UN</v>
          </cell>
        </row>
        <row r="2745">
          <cell r="A2745" t="str">
            <v>16.03.401</v>
          </cell>
          <cell r="B2745" t="str">
            <v>PALMEIRA GUARIROBA H=1,50 A 2,00M</v>
          </cell>
          <cell r="C2745" t="str">
            <v>UN</v>
          </cell>
        </row>
        <row r="2746">
          <cell r="A2746" t="str">
            <v>16.03.402</v>
          </cell>
          <cell r="B2746" t="str">
            <v>PALMEIRA INDAIÁ H=1,50 A 2,00M</v>
          </cell>
          <cell r="C2746" t="str">
            <v>UN</v>
          </cell>
        </row>
        <row r="2747">
          <cell r="A2747" t="str">
            <v>16.03.403</v>
          </cell>
          <cell r="B2747" t="str">
            <v>PALMEIRA PALMITO-JUÇARA (PALMITO) H=1,50 A 2,00M</v>
          </cell>
          <cell r="C2747" t="str">
            <v>UN</v>
          </cell>
        </row>
        <row r="2748">
          <cell r="A2748" t="str">
            <v>16.03.404</v>
          </cell>
          <cell r="B2748" t="str">
            <v>PALMEIRA PUPUNHA H=1,50 A 2,00M</v>
          </cell>
          <cell r="C2748" t="str">
            <v>UN</v>
          </cell>
        </row>
        <row r="2749">
          <cell r="A2749" t="str">
            <v>16.03.430</v>
          </cell>
          <cell r="B2749" t="str">
            <v>CIPÓ DE SÃO JOÃO H=0,50 A 0,70M</v>
          </cell>
          <cell r="C2749" t="str">
            <v>UN</v>
          </cell>
        </row>
        <row r="2750">
          <cell r="A2750" t="str">
            <v>16.03.431</v>
          </cell>
          <cell r="B2750" t="str">
            <v>CUSPIDÁRIA H=0,50 A 0,70M</v>
          </cell>
          <cell r="C2750" t="str">
            <v>UN</v>
          </cell>
        </row>
        <row r="2751">
          <cell r="A2751" t="str">
            <v>16.03.432</v>
          </cell>
          <cell r="B2751" t="str">
            <v>IPOMÉIA H=0,50 A 0,70M</v>
          </cell>
          <cell r="C2751" t="str">
            <v>UN</v>
          </cell>
        </row>
        <row r="2752">
          <cell r="A2752" t="str">
            <v>16.03.450</v>
          </cell>
          <cell r="B2752" t="str">
            <v>TRANSPLANTE INTERNO DE ÁRVORE COM 2CM&lt;DAP&lt;3CM</v>
          </cell>
          <cell r="C2752" t="str">
            <v>UN</v>
          </cell>
        </row>
        <row r="2753">
          <cell r="A2753" t="str">
            <v>16.03.451</v>
          </cell>
          <cell r="B2753" t="str">
            <v>TRANSPLANTE INTERNO DE ÁRVORE COM 3CM&lt;DAP&lt;5CM</v>
          </cell>
          <cell r="C2753" t="str">
            <v>UN</v>
          </cell>
        </row>
        <row r="2754">
          <cell r="A2754" t="str">
            <v>16.03.452</v>
          </cell>
          <cell r="B2754" t="str">
            <v>TRANSPLANTE INTERNO DE ÁRVORE COM 5CM&lt;DAP&lt;7CM</v>
          </cell>
          <cell r="C2754" t="str">
            <v>UN</v>
          </cell>
        </row>
        <row r="2755">
          <cell r="A2755" t="str">
            <v>16.03.453</v>
          </cell>
          <cell r="B2755" t="str">
            <v>TRANSPLANTE INTERNO DE ÁRVORE COM 7CM&lt;DAP&lt;15CM</v>
          </cell>
          <cell r="C2755" t="str">
            <v>UN</v>
          </cell>
        </row>
        <row r="2756">
          <cell r="A2756" t="str">
            <v>16.03.454</v>
          </cell>
          <cell r="B2756" t="str">
            <v>TRANSPLANTE  INTERNO DE ÁRVORE COM 15CM&lt;DAP&lt;30CM</v>
          </cell>
          <cell r="C2756" t="str">
            <v>UN</v>
          </cell>
        </row>
        <row r="2757">
          <cell r="A2757" t="str">
            <v>16.03.455</v>
          </cell>
          <cell r="B2757" t="str">
            <v>TRANSPLANTE  INTERNO DE ÁRVORE COM 30CM&lt;DAP&lt;45CM</v>
          </cell>
          <cell r="C2757" t="str">
            <v>UN</v>
          </cell>
        </row>
        <row r="2758">
          <cell r="A2758" t="str">
            <v>16.03.456</v>
          </cell>
          <cell r="B2758" t="str">
            <v>TRANSPLANTE  INTERNO DE ÁRVORE COM 45CM&lt;DAP&lt;60CM</v>
          </cell>
          <cell r="C2758" t="str">
            <v>UN</v>
          </cell>
        </row>
        <row r="2759">
          <cell r="A2759" t="str">
            <v>16.03.464</v>
          </cell>
          <cell r="B2759" t="str">
            <v>PODA DE CONSERVAÇAO / ADEQUAÇAO PARA ARVORES COM  ALTURA ATE 10M TOPO DA COPA.</v>
          </cell>
          <cell r="C2759" t="str">
            <v>UN</v>
          </cell>
        </row>
        <row r="2760">
          <cell r="A2760" t="str">
            <v>16.03.465</v>
          </cell>
          <cell r="B2760" t="str">
            <v>PODA DE CONSERVAÇAO / ADEQUAÇAO PARA ARVORES TOPO DA COPA COM ALTURA SUPERIOR A 10M</v>
          </cell>
          <cell r="C2760" t="str">
            <v>UN</v>
          </cell>
        </row>
        <row r="2761">
          <cell r="A2761" t="str">
            <v>16.03.466</v>
          </cell>
          <cell r="B2761" t="str">
            <v>TRANSPLANTE INTERNO DE ÁRVORE COM 15CM&lt;DAP&lt;30CM APLICAVEL EXCLUSIVAMENTE PELA GOE/DOEV  UMA UNIDADE-DIA.</v>
          </cell>
          <cell r="C2761" t="str">
            <v>UN</v>
          </cell>
        </row>
        <row r="2762">
          <cell r="A2762" t="str">
            <v>16.03.467</v>
          </cell>
          <cell r="B2762" t="str">
            <v>TRANSPLANTE INTERNO DE ÁRVORE COM 30CM&lt;DAP&lt;45CM APLICAVEL EXCLUSIVAMENTE PELA GOE/DOEV UMA UNIDADE-DIA.</v>
          </cell>
          <cell r="C2762" t="str">
            <v>UN</v>
          </cell>
        </row>
        <row r="2763">
          <cell r="A2763" t="str">
            <v>16.03.468</v>
          </cell>
          <cell r="B2763" t="str">
            <v>TRANSPLANTE INTERNO DE ÁRVORE COM 45CM&lt;DAP&lt;60CM APLICAVEL EXCLUSIVAMENTE PELA GOE/DOEV UMA UNIDADE-DIA.</v>
          </cell>
          <cell r="C2763" t="str">
            <v>UN</v>
          </cell>
        </row>
        <row r="2764">
          <cell r="A2764" t="str">
            <v>16.03.469</v>
          </cell>
          <cell r="B2764" t="str">
            <v>TRANSPLANTE INTERNO DE ÁRVORE COM 60CM&lt;DAP&lt;100CM APLICAVEL EXCLUSIVAMENTE PELA GOE/DOEV UMA UNIDADE-DIA.</v>
          </cell>
          <cell r="C2764" t="str">
            <v>UN</v>
          </cell>
        </row>
        <row r="2765">
          <cell r="A2765" t="str">
            <v>16.03.470</v>
          </cell>
          <cell r="B2765" t="str">
            <v>FRUTÍFERA JAMBOLÃO H=0,50 A 1,00M</v>
          </cell>
          <cell r="C2765" t="str">
            <v>UN</v>
          </cell>
        </row>
        <row r="2766">
          <cell r="A2766" t="str">
            <v>16.03.471</v>
          </cell>
          <cell r="B2766" t="str">
            <v>PALMEIRA INDAIÁ H=0,50 A 1,00M</v>
          </cell>
          <cell r="C2766" t="str">
            <v>UN</v>
          </cell>
        </row>
        <row r="2767">
          <cell r="A2767" t="str">
            <v>16.03.472</v>
          </cell>
          <cell r="B2767" t="str">
            <v>ÁRVORE ORNAMENTAL ARAÇÁ H=0,50 A 1,00M</v>
          </cell>
          <cell r="C2767" t="str">
            <v>UN</v>
          </cell>
        </row>
        <row r="2768">
          <cell r="A2768" t="str">
            <v>16.03.482</v>
          </cell>
          <cell r="B2768" t="str">
            <v>FRUTÍFERA UVAIA - DAP3</v>
          </cell>
          <cell r="C2768" t="str">
            <v>UN</v>
          </cell>
        </row>
        <row r="2769">
          <cell r="A2769" t="str">
            <v>16.03.483</v>
          </cell>
          <cell r="B2769" t="str">
            <v>PALMEIRA GUARIROBA - DAP3</v>
          </cell>
          <cell r="C2769" t="str">
            <v>UN</v>
          </cell>
        </row>
        <row r="2770">
          <cell r="A2770" t="str">
            <v>16.03.484</v>
          </cell>
          <cell r="B2770" t="str">
            <v>ÁRVORE ORNAMENTAL SUINÃ - DAP3</v>
          </cell>
          <cell r="C2770" t="str">
            <v>UN</v>
          </cell>
        </row>
        <row r="2771">
          <cell r="A2771" t="str">
            <v>16.03.485</v>
          </cell>
          <cell r="B2771" t="str">
            <v>FRUTÍFERA PITANGUEIRA - DAP5</v>
          </cell>
          <cell r="C2771" t="str">
            <v>UN</v>
          </cell>
        </row>
        <row r="2772">
          <cell r="A2772" t="str">
            <v>16.03.486</v>
          </cell>
          <cell r="B2772" t="str">
            <v>PALMEIRA JERIVÁ - DAP5</v>
          </cell>
          <cell r="C2772" t="str">
            <v>UN</v>
          </cell>
        </row>
        <row r="2773">
          <cell r="A2773" t="str">
            <v>16.03.487</v>
          </cell>
          <cell r="B2773" t="str">
            <v>ÁRVORE ORNAMENTAL PAU-CIGARRA - DAP5</v>
          </cell>
          <cell r="C2773" t="str">
            <v>UN</v>
          </cell>
        </row>
        <row r="2774">
          <cell r="A2774" t="str">
            <v>16.03.488</v>
          </cell>
          <cell r="B2774" t="str">
            <v>FRUTÍFERA ACEROLA H=2,00M</v>
          </cell>
          <cell r="C2774" t="str">
            <v>UN</v>
          </cell>
        </row>
        <row r="2775">
          <cell r="A2775" t="str">
            <v>16.03.489</v>
          </cell>
          <cell r="B2775" t="str">
            <v>FRUTÍFERA AMOREIRA H=2,00M</v>
          </cell>
          <cell r="C2775" t="str">
            <v>UN</v>
          </cell>
        </row>
        <row r="2776">
          <cell r="A2776" t="str">
            <v>16.03.490</v>
          </cell>
          <cell r="B2776" t="str">
            <v>FRUTÍFERA PITANGUEIRA H=2,00M</v>
          </cell>
          <cell r="C2776" t="str">
            <v>UN</v>
          </cell>
        </row>
        <row r="2777">
          <cell r="A2777" t="str">
            <v>16.03.491</v>
          </cell>
          <cell r="B2777" t="str">
            <v>FRUTÍFERA UVAIA H=2,00M</v>
          </cell>
          <cell r="C2777" t="str">
            <v>UN</v>
          </cell>
        </row>
        <row r="2778">
          <cell r="A2778" t="str">
            <v>16.03.492</v>
          </cell>
          <cell r="B2778" t="str">
            <v>ÁRVORE ORNAMENTAL ALECRIM DE CAMPINAS H=2,00M</v>
          </cell>
          <cell r="C2778" t="str">
            <v>UN</v>
          </cell>
        </row>
        <row r="2779">
          <cell r="A2779" t="str">
            <v>16.03.493</v>
          </cell>
          <cell r="B2779" t="str">
            <v>ÁRVORE ORNAMENTAL FEDEGOSO (ALELUIA)  H=2,00M</v>
          </cell>
          <cell r="C2779" t="str">
            <v>UN</v>
          </cell>
        </row>
        <row r="2780">
          <cell r="A2780" t="str">
            <v>16.03.494</v>
          </cell>
          <cell r="B2780" t="str">
            <v>ÁRVORE ORNAMENTAL IPÊ-AMARELO H=2,00M</v>
          </cell>
          <cell r="C2780" t="str">
            <v>UN</v>
          </cell>
        </row>
        <row r="2781">
          <cell r="A2781" t="str">
            <v>16.03.495</v>
          </cell>
          <cell r="B2781" t="str">
            <v>ÁRVORE ORNAMENTAL IPÊ-ROXO DE BOLA  H=2,00M</v>
          </cell>
          <cell r="C2781" t="str">
            <v>UN</v>
          </cell>
        </row>
        <row r="2782">
          <cell r="A2782" t="str">
            <v>16.03.496</v>
          </cell>
          <cell r="B2782" t="str">
            <v>ÁRVORE ORNAMENTAL JATOBÁ H=2,00M</v>
          </cell>
          <cell r="C2782" t="str">
            <v>UN</v>
          </cell>
        </row>
        <row r="2783">
          <cell r="A2783" t="str">
            <v>16.03.497</v>
          </cell>
          <cell r="B2783" t="str">
            <v>ÁRVORE ORNAMENTAL MANACÁ-DA-SERRA  H=2,00M</v>
          </cell>
          <cell r="C2783" t="str">
            <v>UN</v>
          </cell>
        </row>
        <row r="2784">
          <cell r="A2784" t="str">
            <v>16.03.498</v>
          </cell>
          <cell r="B2784" t="str">
            <v>ÁRVORE ORNAMENTAL PAU-BRASIL  H=2,00M</v>
          </cell>
          <cell r="C2784" t="str">
            <v>UN</v>
          </cell>
        </row>
        <row r="2785">
          <cell r="A2785" t="str">
            <v>16.03.500</v>
          </cell>
          <cell r="B2785" t="str">
            <v>ÁRVORE ORNAMENTAL PAU-FERRO H=2,00M</v>
          </cell>
          <cell r="C2785" t="str">
            <v>UN</v>
          </cell>
        </row>
        <row r="2786">
          <cell r="A2786" t="str">
            <v>16.03.501</v>
          </cell>
          <cell r="B2786" t="str">
            <v>ÁRVORE ORNAMENTAL QUARESMEIRA H=2,00M</v>
          </cell>
          <cell r="C2786" t="str">
            <v>UN</v>
          </cell>
        </row>
        <row r="2787">
          <cell r="A2787" t="str">
            <v>16.03.502</v>
          </cell>
          <cell r="B2787" t="str">
            <v>ÁRVORE ORNAMENTAL SIBIPIRUNA H=2,00M</v>
          </cell>
          <cell r="C2787" t="str">
            <v>UN</v>
          </cell>
        </row>
        <row r="2788">
          <cell r="A2788" t="str">
            <v>16.03.503</v>
          </cell>
          <cell r="B2788" t="str">
            <v>ÁRVORE ORNAMENTAL UNHA-DE-VACA H=2,00M</v>
          </cell>
          <cell r="C2788" t="str">
            <v>UN</v>
          </cell>
        </row>
        <row r="2789">
          <cell r="A2789" t="str">
            <v>16.03.508</v>
          </cell>
          <cell r="B2789" t="str">
            <v>FRUTIFERA GOIABEIRA - DAP 7</v>
          </cell>
          <cell r="C2789" t="str">
            <v>UN</v>
          </cell>
        </row>
        <row r="2790">
          <cell r="A2790" t="str">
            <v>16.03.509</v>
          </cell>
          <cell r="B2790" t="str">
            <v>PALMEIRA PUPUNHA - DAP 7</v>
          </cell>
          <cell r="C2790" t="str">
            <v>UN</v>
          </cell>
        </row>
        <row r="2791">
          <cell r="A2791" t="str">
            <v>16.03.510</v>
          </cell>
          <cell r="B2791" t="str">
            <v>ARVORE ORNAMENTAL URUCUM - DAP 7</v>
          </cell>
          <cell r="C2791" t="str">
            <v>UN</v>
          </cell>
        </row>
        <row r="2792">
          <cell r="A2792" t="str">
            <v>16.04.001</v>
          </cell>
          <cell r="B2792" t="str">
            <v>QE-02 POSTE PARA REDE DE VOLEIBOL</v>
          </cell>
          <cell r="C2792" t="str">
            <v>PR</v>
          </cell>
        </row>
        <row r="2793">
          <cell r="A2793" t="str">
            <v>16.04.002</v>
          </cell>
          <cell r="B2793" t="str">
            <v>QE-03 TRAVE DE FUTEBOL DE SALAO (FUNDACAO DIRETA)</v>
          </cell>
          <cell r="C2793" t="str">
            <v>UN</v>
          </cell>
        </row>
        <row r="2794">
          <cell r="A2794" t="str">
            <v>16.04.007</v>
          </cell>
          <cell r="B2794" t="str">
            <v>QE-12 QUADRA DE ESPORTES/PISO DE CONCRETO ARMADO/FUNDACAO DIRET-600 M2</v>
          </cell>
          <cell r="C2794" t="str">
            <v>UN</v>
          </cell>
        </row>
        <row r="2795">
          <cell r="A2795" t="str">
            <v>16.04.016</v>
          </cell>
          <cell r="B2795" t="str">
            <v>QUADRA DE ESPORTES-PISO DE CONCRETO ARMADO-FUND. DIRETA</v>
          </cell>
          <cell r="C2795" t="str">
            <v>M2</v>
          </cell>
        </row>
        <row r="2796">
          <cell r="A2796" t="str">
            <v>16.04.019</v>
          </cell>
          <cell r="B2796" t="str">
            <v>FQ-01 FECHAMENTO PARA QUADRA DE ESPORTES - FUNDO - BROCA</v>
          </cell>
          <cell r="C2796" t="str">
            <v>M</v>
          </cell>
        </row>
        <row r="2797">
          <cell r="A2797" t="str">
            <v>16.04.020</v>
          </cell>
          <cell r="B2797" t="str">
            <v>FQ-01 FECHAMENTO PARA QUADRA DE ESPORTES - FUNDO - SAPATA</v>
          </cell>
          <cell r="C2797" t="str">
            <v>M</v>
          </cell>
        </row>
        <row r="2798">
          <cell r="A2798" t="str">
            <v>16.04.025</v>
          </cell>
          <cell r="B2798" t="str">
            <v>QE-37 TABELA DE BASQUETE INCLUSIVE GALVANIZAÇÃO A FOGO E PINTURA ESMALTE FUNDACAO BROCA Ø 25 CM</v>
          </cell>
          <cell r="C2798" t="str">
            <v>UN</v>
          </cell>
        </row>
        <row r="2799">
          <cell r="A2799" t="str">
            <v>16.04.031</v>
          </cell>
          <cell r="B2799" t="str">
            <v>FQ-01 FECHAMENTO PARA QUADRA DE ESPORTES - LATERAIS - BROCA</v>
          </cell>
          <cell r="C2799" t="str">
            <v>M</v>
          </cell>
        </row>
        <row r="2800">
          <cell r="A2800" t="str">
            <v>16.04.034</v>
          </cell>
          <cell r="B2800" t="str">
            <v>FQ-02 ALAMBRADO SOBRE DIVISA</v>
          </cell>
          <cell r="C2800" t="str">
            <v>M2</v>
          </cell>
        </row>
        <row r="2801">
          <cell r="A2801" t="str">
            <v>16.04.036</v>
          </cell>
          <cell r="B2801" t="str">
            <v>FQ-01 FECHAMENTO PARA QUADRA DE ESPORTES - LATERAIS - SAPATA</v>
          </cell>
          <cell r="C2801" t="str">
            <v>M</v>
          </cell>
        </row>
        <row r="2802">
          <cell r="A2802" t="str">
            <v>16.04.037</v>
          </cell>
          <cell r="B2802" t="str">
            <v>FQ-04 ALAMBRADO COM PERFIL E TELA SOLDADA-GALVANIZADOS</v>
          </cell>
          <cell r="C2802" t="str">
            <v>M2</v>
          </cell>
        </row>
        <row r="2803">
          <cell r="A2803" t="str">
            <v>16.04.043</v>
          </cell>
          <cell r="B2803" t="str">
            <v>QE-23 ESPACO MULTIESPORTIVO/PISO DE CONCR. ARMADO/FUND. DIRET - 160 M2</v>
          </cell>
          <cell r="C2803" t="str">
            <v>UN</v>
          </cell>
        </row>
        <row r="2804">
          <cell r="A2804" t="str">
            <v>16.04.099</v>
          </cell>
          <cell r="B2804" t="str">
            <v>SERVICOS DE QUADRAS DE ESPORTES</v>
          </cell>
          <cell r="C2804" t="str">
            <v>MV</v>
          </cell>
        </row>
        <row r="2805">
          <cell r="A2805" t="str">
            <v>16.05.004</v>
          </cell>
          <cell r="B2805" t="str">
            <v>CA-05 CANALETA P/ AGUAS PLUVIAIS (L=60CM)</v>
          </cell>
          <cell r="C2805" t="str">
            <v>M</v>
          </cell>
        </row>
        <row r="2806">
          <cell r="A2806" t="str">
            <v>16.05.005</v>
          </cell>
          <cell r="B2806" t="str">
            <v>CA-06 CANALETA P/ AGUAS PLUVIAIS (L=90CM)</v>
          </cell>
          <cell r="C2806" t="str">
            <v>M</v>
          </cell>
        </row>
        <row r="2807">
          <cell r="A2807" t="str">
            <v>16.05.012</v>
          </cell>
          <cell r="B2807" t="str">
            <v>CA-11 CAIXA DE AREIA COM GRELHA</v>
          </cell>
          <cell r="C2807" t="str">
            <v>UN</v>
          </cell>
        </row>
        <row r="2808">
          <cell r="A2808" t="str">
            <v>16.05.030</v>
          </cell>
          <cell r="B2808" t="str">
            <v>CA-20 CANALETA DE AGUAS PLUVIAIS EM CONCRETO (15CM)</v>
          </cell>
          <cell r="C2808" t="str">
            <v>M</v>
          </cell>
        </row>
        <row r="2809">
          <cell r="A2809" t="str">
            <v>16.05.031</v>
          </cell>
          <cell r="B2809" t="str">
            <v>CA-21 CANALETA DE AGUAS PLUVIAIS EM CONCRETO (20CM)</v>
          </cell>
          <cell r="C2809" t="str">
            <v>M</v>
          </cell>
        </row>
        <row r="2810">
          <cell r="A2810" t="str">
            <v>16.05.032</v>
          </cell>
          <cell r="B2810" t="str">
            <v>CA-22 CANALETA DE AGUAS PLUVIAIS EM CONCRETO (30CM)</v>
          </cell>
          <cell r="C2810" t="str">
            <v>M</v>
          </cell>
        </row>
        <row r="2811">
          <cell r="A2811" t="str">
            <v>16.05.036</v>
          </cell>
          <cell r="B2811" t="str">
            <v>CANALETA DE CONCRETO 1/2 CANA DN 30CM P/ AGUAS PLUVIAIS</v>
          </cell>
          <cell r="C2811" t="str">
            <v>M</v>
          </cell>
        </row>
        <row r="2812">
          <cell r="A2812" t="str">
            <v>16.05.037</v>
          </cell>
          <cell r="B2812" t="str">
            <v>CANALETA DE CONCRETO 1/2 CANA DN 40CM P/ AGUAS PLUVIAIS</v>
          </cell>
          <cell r="C2812" t="str">
            <v>M</v>
          </cell>
        </row>
        <row r="2813">
          <cell r="A2813" t="str">
            <v>16.05.038</v>
          </cell>
          <cell r="B2813" t="str">
            <v>CANALETA DE CONCRETO 1/2 CANA DN 50CM P/ AGUAS PLUVIAIS</v>
          </cell>
          <cell r="C2813" t="str">
            <v>M</v>
          </cell>
        </row>
        <row r="2814">
          <cell r="A2814" t="str">
            <v>16.05.039</v>
          </cell>
          <cell r="B2814" t="str">
            <v>CANALETA DE CONCRETO 1/2 CANA DN 60CM P/ AGUAS PLUVIAIS</v>
          </cell>
          <cell r="C2814" t="str">
            <v>M</v>
          </cell>
        </row>
        <row r="2815">
          <cell r="A2815" t="str">
            <v>16.05.040</v>
          </cell>
          <cell r="B2815" t="str">
            <v>TC-03 TAMPA DE CONCRETO P/ CANALETA AP (20CM)</v>
          </cell>
          <cell r="C2815" t="str">
            <v>M</v>
          </cell>
        </row>
        <row r="2816">
          <cell r="A2816" t="str">
            <v>16.05.041</v>
          </cell>
          <cell r="B2816" t="str">
            <v>TC-04 TAMPA DE CONCRETO P/ CANALETA AP (25CM)</v>
          </cell>
          <cell r="C2816" t="str">
            <v>M</v>
          </cell>
        </row>
        <row r="2817">
          <cell r="A2817" t="str">
            <v>16.05.042</v>
          </cell>
          <cell r="B2817" t="str">
            <v>TC-05 TAMPA DE CONCRETO P/ CANALETA AP (35CM)</v>
          </cell>
          <cell r="C2817" t="str">
            <v>M</v>
          </cell>
        </row>
        <row r="2818">
          <cell r="A2818" t="str">
            <v>16.05.043</v>
          </cell>
          <cell r="B2818" t="str">
            <v>TC-06 TAMPA EM GRELHA DE FERRO GALVANIZADO P/ CANALETA (20CM)</v>
          </cell>
          <cell r="C2818" t="str">
            <v>M</v>
          </cell>
        </row>
        <row r="2819">
          <cell r="A2819" t="str">
            <v>16.05.044</v>
          </cell>
          <cell r="B2819" t="str">
            <v>TC-07 TAMPA EM GRELHA DE FERRO GALVANIZADO P/ CANALETA (25CM)</v>
          </cell>
          <cell r="C2819" t="str">
            <v>M</v>
          </cell>
        </row>
        <row r="2820">
          <cell r="A2820" t="str">
            <v>16.05.045</v>
          </cell>
          <cell r="B2820" t="str">
            <v>TC-08 TAMPA EM GRELHA DE FERRO GALVANIZADO P/ CANALETA (35CM)</v>
          </cell>
          <cell r="C2820" t="str">
            <v>M</v>
          </cell>
        </row>
        <row r="2821">
          <cell r="A2821" t="str">
            <v>16.05.046</v>
          </cell>
          <cell r="B2821" t="str">
            <v>TC-09 TAMPA DE CONCRETO PRE-MOLDADA PERF. P/ CANALETA L=20CM</v>
          </cell>
          <cell r="C2821" t="str">
            <v>M</v>
          </cell>
        </row>
        <row r="2822">
          <cell r="A2822" t="str">
            <v>16.05.047</v>
          </cell>
          <cell r="B2822" t="str">
            <v>TC-10 TAMPA DE CONCRETO PRE-MOLDADA PERF. P/ CANALETA L=25CM</v>
          </cell>
          <cell r="C2822" t="str">
            <v>M</v>
          </cell>
        </row>
        <row r="2823">
          <cell r="A2823" t="str">
            <v>16.05.048</v>
          </cell>
          <cell r="B2823" t="str">
            <v>TC-11 TAMPA DE CONCRETO PRE-MOLDADA PERF. P/ CANALETA L=35CM</v>
          </cell>
          <cell r="C2823" t="str">
            <v>M</v>
          </cell>
        </row>
        <row r="2824">
          <cell r="A2824" t="str">
            <v>16.05.050</v>
          </cell>
          <cell r="B2824" t="str">
            <v>POÇO DE RETENÇÃO DE ÁGUA PLUVIAL Ø 2,50M COM FUNDO DE BRITA</v>
          </cell>
          <cell r="C2824" t="str">
            <v>M</v>
          </cell>
        </row>
        <row r="2825">
          <cell r="A2825" t="str">
            <v>16.05.052</v>
          </cell>
          <cell r="B2825" t="str">
            <v>TAMPA PRÉ-MOLDADA Ø 2,50M PARA POÇO DE RETENÇÃO DE A.P. COM TAMPA DE INSPEÇÃO Ø 0,60M</v>
          </cell>
          <cell r="C2825" t="str">
            <v>UN</v>
          </cell>
        </row>
        <row r="2826">
          <cell r="A2826" t="str">
            <v>16.05.054</v>
          </cell>
          <cell r="B2826" t="str">
            <v>POÇO DE RETENÇÃO DE ÁGUA PLUVIAL Ø 3,00M COM FUNDO DE BRITA</v>
          </cell>
          <cell r="C2826" t="str">
            <v>M</v>
          </cell>
        </row>
        <row r="2827">
          <cell r="A2827" t="str">
            <v>16.05.056</v>
          </cell>
          <cell r="B2827" t="str">
            <v>TAMPA PRÉ-MOLDADA Ø 3,00M PARA POÇO DE RETENÇÃO DE A.P. COM TAMPA DE INSPEÇÃO Ø 0,60M</v>
          </cell>
          <cell r="C2827" t="str">
            <v>UN</v>
          </cell>
        </row>
        <row r="2828">
          <cell r="A2828" t="str">
            <v>16.05.057</v>
          </cell>
          <cell r="B2828" t="str">
            <v>CONCRETO CICLOPICO COM BRITA 4 COM 30% DE RACHAO  FCK 15MPa</v>
          </cell>
          <cell r="C2828" t="str">
            <v>M3</v>
          </cell>
        </row>
        <row r="2829">
          <cell r="A2829" t="str">
            <v>16.05.058</v>
          </cell>
          <cell r="B2829" t="str">
            <v>POÇO DE RETENÇÃO DE ÁGUA PLUVIAL Ø 2,50M COM FUNDO DE CONCRETO</v>
          </cell>
          <cell r="C2829" t="str">
            <v>M</v>
          </cell>
        </row>
        <row r="2830">
          <cell r="A2830" t="str">
            <v>16.05.059</v>
          </cell>
          <cell r="B2830" t="str">
            <v>LASTRO DE PEDRA RACHAO TAMANHO DE 10 A 15 CM.</v>
          </cell>
          <cell r="C2830" t="str">
            <v>M3</v>
          </cell>
        </row>
        <row r="2831">
          <cell r="A2831" t="str">
            <v>16.05.060</v>
          </cell>
          <cell r="B2831" t="str">
            <v>POÇO DE RETENÇÃO DE ÁGUA PLUVIAL Ø 3,00M COM FUNDO DE CONCRETO</v>
          </cell>
          <cell r="C2831" t="str">
            <v>M</v>
          </cell>
        </row>
        <row r="2832">
          <cell r="A2832" t="str">
            <v>16.05.064</v>
          </cell>
          <cell r="B2832" t="str">
            <v>TUBO PVC OCRE JUNTA ELASTICA DN 100 INCLUSIVE CONEXOES  -  ENTERRADO</v>
          </cell>
          <cell r="C2832" t="str">
            <v>M</v>
          </cell>
        </row>
        <row r="2833">
          <cell r="A2833" t="str">
            <v>16.05.065</v>
          </cell>
          <cell r="B2833" t="str">
            <v>TUBO PVC OCRE JUNTA ELASTICA DN 150 INCLUSIVE CONEXOES  -  ENTERRADO</v>
          </cell>
          <cell r="C2833" t="str">
            <v>M</v>
          </cell>
        </row>
        <row r="2834">
          <cell r="A2834" t="str">
            <v>16.05.066</v>
          </cell>
          <cell r="B2834" t="str">
            <v>TUBO PVC OCRE JUNTA ELASTICA DN 200 INCLUSIVE CONEXOES  -  ENTERRADO</v>
          </cell>
          <cell r="C2834" t="str">
            <v>M</v>
          </cell>
        </row>
        <row r="2835">
          <cell r="A2835" t="str">
            <v>16.05.067</v>
          </cell>
          <cell r="B2835" t="str">
            <v>TUBO PVC OCRE JUNTA ELASTICA DN 250 INCLUSIVE CONEXOES  -  ENTERRADO</v>
          </cell>
          <cell r="C2835" t="str">
            <v>M</v>
          </cell>
        </row>
        <row r="2836">
          <cell r="A2836" t="str">
            <v>16.05.068</v>
          </cell>
          <cell r="B2836" t="str">
            <v>TUBO PVC OCRE JUNTA ELASTICA DN 300 INCLUSIVE CONEXOES  -  ENTERRADO</v>
          </cell>
          <cell r="C2836" t="str">
            <v>M</v>
          </cell>
        </row>
        <row r="2837">
          <cell r="A2837" t="str">
            <v>16.05.070</v>
          </cell>
          <cell r="B2837" t="str">
            <v>CAIXA DE ALVENARIA - ESCAVACAO MANUAL COM APILOAMENTO DO FUNDO</v>
          </cell>
          <cell r="C2837" t="str">
            <v>M3</v>
          </cell>
        </row>
        <row r="2838">
          <cell r="A2838" t="str">
            <v>16.05.071</v>
          </cell>
          <cell r="B2838" t="str">
            <v>CAIXA DE ALVENARIA - LASTRO DE CONCRETO</v>
          </cell>
          <cell r="C2838" t="str">
            <v>M3</v>
          </cell>
        </row>
        <row r="2839">
          <cell r="A2839" t="str">
            <v>16.05.072</v>
          </cell>
          <cell r="B2839" t="str">
            <v>CAIXA DE ALVENARIA - PAREDE DE 1/2 TIJOLO REVESTIDO</v>
          </cell>
          <cell r="C2839" t="str">
            <v>M2</v>
          </cell>
        </row>
        <row r="2840">
          <cell r="A2840" t="str">
            <v>16.05.073</v>
          </cell>
          <cell r="B2840" t="str">
            <v>CAIXA DE ALVENARIA - PAREDE DE 1 TIJOLO REVESTIDO</v>
          </cell>
          <cell r="C2840" t="str">
            <v>M2</v>
          </cell>
        </row>
        <row r="2841">
          <cell r="A2841" t="str">
            <v>16.05.074</v>
          </cell>
          <cell r="B2841" t="str">
            <v>CAIXA DE ALVENARIA - TAMPA DE CONCRETO</v>
          </cell>
          <cell r="C2841" t="str">
            <v>M2</v>
          </cell>
        </row>
        <row r="2842">
          <cell r="A2842" t="str">
            <v>16.05.075</v>
          </cell>
          <cell r="B2842" t="str">
            <v>CA-10 CAIXA DE AREIA 50X50 CM PARA AGUAS PLUVIAIS</v>
          </cell>
          <cell r="C2842" t="str">
            <v>UN</v>
          </cell>
        </row>
        <row r="2843">
          <cell r="A2843" t="str">
            <v>16.05.076</v>
          </cell>
          <cell r="B2843" t="str">
            <v>GRELHA FERRO PERF. - 1,00X0,40 M</v>
          </cell>
          <cell r="C2843" t="str">
            <v>UN</v>
          </cell>
        </row>
        <row r="2844">
          <cell r="A2844" t="str">
            <v>16.05.077</v>
          </cell>
          <cell r="B2844" t="str">
            <v>GRELHA FERRO PERF. 1,00X0,50 M</v>
          </cell>
          <cell r="C2844" t="str">
            <v>UN</v>
          </cell>
        </row>
        <row r="2845">
          <cell r="A2845" t="str">
            <v>16.05.080</v>
          </cell>
          <cell r="B2845" t="str">
            <v>BOMBA SUBMERSA POTENCIA 1CV, TRIFASICA VAZAO 7M3/HORA ALTURA MANOMETRICA 10 MCA RESERVATORIO RETENÇÃO AGUA PLUVIAL</v>
          </cell>
          <cell r="C2845" t="str">
            <v>UN</v>
          </cell>
        </row>
        <row r="2846">
          <cell r="A2846" t="str">
            <v>16.05.081</v>
          </cell>
          <cell r="B2846" t="str">
            <v>AUTOMÁTICO DE BÓIA, EM POLIPROPILENO, (ELETRICO 16A) CONTATO ISENTO DE MERCÚRIO RESERVATORIO RETENÇÃO AGUA PLUVIAL</v>
          </cell>
          <cell r="C2846" t="str">
            <v>UN</v>
          </cell>
        </row>
        <row r="2847">
          <cell r="A2847" t="str">
            <v>16.05.082</v>
          </cell>
          <cell r="B2847" t="str">
            <v>TUBO ACO GALVANIZ NBR5580-CL MEDIA, DN80MM (3") INCL CONEXOES RESERVATORIO RETENÇÃO AGUA PLUVIAL</v>
          </cell>
          <cell r="C2847" t="str">
            <v>M</v>
          </cell>
        </row>
        <row r="2848">
          <cell r="A2848" t="str">
            <v>16.05.083</v>
          </cell>
          <cell r="B2848" t="str">
            <v>REGISTRO DE GAVETA BRUTO DN 80MM (3") RESERVATORIO RETENÇÃO AGUA PLUVIAL</v>
          </cell>
          <cell r="C2848" t="str">
            <v>UN</v>
          </cell>
        </row>
        <row r="2849">
          <cell r="A2849" t="str">
            <v>16.05.084</v>
          </cell>
          <cell r="B2849" t="str">
            <v>VALVULA DE RETENCAO VERTICAL DN80MM (3")  RESERVATORIO RETENÇÃO AGUA PLUVIAL</v>
          </cell>
          <cell r="C2849" t="str">
            <v>UN</v>
          </cell>
        </row>
        <row r="2850">
          <cell r="A2850" t="str">
            <v>16.05.085</v>
          </cell>
          <cell r="B2850" t="str">
            <v>CORRENTE ELO CURTO GALVANIZADO 4MM CARGA TRABALHO 100KG RESERVATORIO RETENÇÃO AGUA PLUVIAL</v>
          </cell>
          <cell r="C2850" t="str">
            <v>M</v>
          </cell>
        </row>
        <row r="2851">
          <cell r="A2851" t="str">
            <v>16.05.099</v>
          </cell>
          <cell r="B2851" t="str">
            <v>ÁGUAS PLUVIAIS E DRENAGEM DE ACABAMENTO</v>
          </cell>
          <cell r="C2851" t="str">
            <v>MV</v>
          </cell>
        </row>
        <row r="2852">
          <cell r="A2852" t="str">
            <v>16.06.022</v>
          </cell>
          <cell r="B2852" t="str">
            <v>MB-03 MASTRO PARA BANDEIRAS</v>
          </cell>
          <cell r="C2852" t="str">
            <v>CJ</v>
          </cell>
        </row>
        <row r="2853">
          <cell r="A2853" t="str">
            <v>16.06.023</v>
          </cell>
          <cell r="B2853" t="str">
            <v>AL-01 ABRIGO PARA LIXO</v>
          </cell>
          <cell r="C2853" t="str">
            <v>UN</v>
          </cell>
        </row>
        <row r="2854">
          <cell r="A2854" t="str">
            <v>16.06.024</v>
          </cell>
          <cell r="B2854" t="str">
            <v>AL-02 ABRIGO PARA RESÍDUOS RECICLÁVEIS</v>
          </cell>
          <cell r="C2854" t="str">
            <v>UN</v>
          </cell>
        </row>
        <row r="2855">
          <cell r="A2855" t="str">
            <v>16.06.045</v>
          </cell>
          <cell r="B2855" t="str">
            <v>LOCAÇÃO MENSAL CONTAINER DE 6M C/1 V.SANIT. 1 LAVABO E 1 PONTO P/CHUVEIRO,INCLUSIVE SUPORTE AR COND.</v>
          </cell>
          <cell r="C2855" t="str">
            <v>M2</v>
          </cell>
        </row>
        <row r="2856">
          <cell r="A2856" t="str">
            <v>16.06.046</v>
          </cell>
          <cell r="B2856" t="str">
            <v>LOCAÇÃO MENSAL DE CONTAINER 6,00M COM JANELAS DE VENTILAÇÃO.</v>
          </cell>
          <cell r="C2856" t="str">
            <v>M2</v>
          </cell>
        </row>
        <row r="2857">
          <cell r="A2857" t="str">
            <v>16.06.047</v>
          </cell>
          <cell r="B2857" t="str">
            <v>LOCAÇÃO MENSAL DE CONTAINER 4,00M COM 2 VASOS SANITARIOS, 1 LAVABO, 1 MICTÓRIO E 4 PONTOS CHUV.</v>
          </cell>
          <cell r="C2857" t="str">
            <v>M2</v>
          </cell>
        </row>
        <row r="2858">
          <cell r="A2858" t="str">
            <v>16.06.048</v>
          </cell>
          <cell r="B2858" t="str">
            <v>LOCAÇÃO MENSAL INCLUSIVE FRETE BEBEDOURO ELÉTRICO TEMPERATURA NATURAL OU GELADA.</v>
          </cell>
          <cell r="C2858" t="str">
            <v>UN</v>
          </cell>
        </row>
        <row r="2859">
          <cell r="A2859" t="str">
            <v>16.06.049</v>
          </cell>
          <cell r="B2859" t="str">
            <v>LOCAÇÃO MENSAL INCLUSIVE FRETE DE APARELHO DE AR CONDICIONADO ATÉ 10000 BTU.</v>
          </cell>
          <cell r="C2859" t="str">
            <v>UN</v>
          </cell>
        </row>
        <row r="2860">
          <cell r="A2860" t="str">
            <v>16.06.050</v>
          </cell>
          <cell r="B2860" t="str">
            <v>CANTEIRO DE OBRAS - LARG 2,20M</v>
          </cell>
          <cell r="C2860" t="str">
            <v>M2</v>
          </cell>
        </row>
        <row r="2861">
          <cell r="A2861" t="str">
            <v>16.06.051</v>
          </cell>
          <cell r="B2861" t="str">
            <v>CANTEIRO DE OBRAS - LARG 3.30M</v>
          </cell>
          <cell r="C2861" t="str">
            <v>M2</v>
          </cell>
        </row>
        <row r="2862">
          <cell r="A2862" t="str">
            <v>16.06.052</v>
          </cell>
          <cell r="B2862" t="str">
            <v>LOCAÇÃO MENSAL DE ESTRUTURA DE COBERTURA IMPERMEÁVEL (TENDA) INCLUSIVE MONTAGEM E FRETE.</v>
          </cell>
          <cell r="C2862" t="str">
            <v>M2</v>
          </cell>
        </row>
        <row r="2863">
          <cell r="A2863" t="str">
            <v>16.06.058</v>
          </cell>
          <cell r="B2863" t="str">
            <v>TAPUME H=225CM APOIADO NO TERRENO E PINTURA LATEX FACE EXTERNA COM LOGOTIPO</v>
          </cell>
          <cell r="C2863" t="str">
            <v>M</v>
          </cell>
        </row>
        <row r="2864">
          <cell r="A2864" t="str">
            <v>16.06.059</v>
          </cell>
          <cell r="B2864" t="str">
            <v>TAPUME H=225CM ENGASTADO NO TERRENO E PINTURA LATEX FACE EXTERNA COM LOGOTIPO</v>
          </cell>
          <cell r="C2864" t="str">
            <v>M</v>
          </cell>
        </row>
        <row r="2865">
          <cell r="A2865" t="str">
            <v>16.06.065</v>
          </cell>
          <cell r="B2865" t="str">
            <v>ANDAIME - FACHADA - ALUGUEL MENSAL</v>
          </cell>
          <cell r="C2865" t="str">
            <v>M2</v>
          </cell>
        </row>
        <row r="2866">
          <cell r="A2866" t="str">
            <v>16.06.066</v>
          </cell>
          <cell r="B2866" t="str">
            <v>ANDAIME - TORRE - ALUGUEL MENSAL</v>
          </cell>
          <cell r="C2866" t="str">
            <v>M</v>
          </cell>
        </row>
        <row r="2867">
          <cell r="A2867" t="str">
            <v>16.06.077</v>
          </cell>
          <cell r="B2867" t="str">
            <v>MANUTENÇÃO MENSAL DE PLACAS DE OBRA</v>
          </cell>
          <cell r="C2867" t="str">
            <v>M2</v>
          </cell>
        </row>
        <row r="2868">
          <cell r="A2868" t="str">
            <v>16.06.078</v>
          </cell>
          <cell r="B2868" t="str">
            <v>FORNECIMENTO E INSTALAÇAO DE PLACA DE IDENTIFICAÇAO DE OBRA   INCLUSO SUPORTE ESTRUTURA DE MADEIRA.</v>
          </cell>
          <cell r="C2868" t="str">
            <v>M2</v>
          </cell>
        </row>
        <row r="2869">
          <cell r="A2869" t="str">
            <v>16.06.081</v>
          </cell>
          <cell r="B2869" t="str">
            <v>TRANSPORTE COM UTILITARIO ATE 3 T</v>
          </cell>
          <cell r="C2869" t="str">
            <v>KM</v>
          </cell>
        </row>
        <row r="2870">
          <cell r="A2870" t="str">
            <v>16.06.082</v>
          </cell>
          <cell r="B2870" t="str">
            <v>TRANSPORTE C/ VEICULO COMERCIAL LEVE ATE 1,2 T C/ MOTORISTA</v>
          </cell>
          <cell r="C2870" t="str">
            <v>KM</v>
          </cell>
        </row>
        <row r="2871">
          <cell r="A2871" t="str">
            <v>16.06.085</v>
          </cell>
          <cell r="B2871" t="str">
            <v>INSTALAÇÃO CH-01 CHUVEIRO E LAVA OLHOS / FACE</v>
          </cell>
          <cell r="C2871" t="str">
            <v>UN</v>
          </cell>
        </row>
        <row r="2872">
          <cell r="A2872" t="str">
            <v>16.06.086</v>
          </cell>
          <cell r="B2872" t="str">
            <v>INSTALAÇÃO DE QUADRO BRANCO (QB-01)</v>
          </cell>
          <cell r="C2872" t="str">
            <v>UN</v>
          </cell>
        </row>
        <row r="2873">
          <cell r="A2873" t="str">
            <v>16.06.087</v>
          </cell>
          <cell r="B2873" t="str">
            <v>INSTALACÃO DE FAIXAS DE PROTECAO (FP-03/FP-04) POR REGUA</v>
          </cell>
          <cell r="C2873" t="str">
            <v>UN</v>
          </cell>
        </row>
        <row r="2874">
          <cell r="A2874" t="str">
            <v>16.06.088</v>
          </cell>
          <cell r="B2874" t="str">
            <v>INSTALACÃO DE FAIXAS DE EXPOSICAO (FP-05) POR REGUA</v>
          </cell>
          <cell r="C2874" t="str">
            <v>UN</v>
          </cell>
        </row>
        <row r="2875">
          <cell r="A2875" t="str">
            <v>16.06.090</v>
          </cell>
          <cell r="B2875" t="str">
            <v>INSTALACÃO DE LOUSA (LG-07)</v>
          </cell>
          <cell r="C2875" t="str">
            <v>UN</v>
          </cell>
        </row>
        <row r="2876">
          <cell r="A2876" t="str">
            <v>16.06.091</v>
          </cell>
          <cell r="B2876" t="str">
            <v>INSTALACÃO DE MURAL (MR-02)</v>
          </cell>
          <cell r="C2876" t="str">
            <v>UN</v>
          </cell>
        </row>
        <row r="2877">
          <cell r="A2877" t="str">
            <v>16.06.092</v>
          </cell>
          <cell r="B2877" t="str">
            <v>INSTALACÃO DE FOGAO INDUSTRIAL</v>
          </cell>
          <cell r="C2877" t="str">
            <v>UN</v>
          </cell>
        </row>
        <row r="2878">
          <cell r="A2878" t="str">
            <v>16.06.093</v>
          </cell>
          <cell r="B2878" t="str">
            <v>INSTALACÃO DE SUPORTE TV/VIDEO</v>
          </cell>
          <cell r="C2878" t="str">
            <v>UN</v>
          </cell>
        </row>
        <row r="2879">
          <cell r="A2879" t="str">
            <v>16.06.099</v>
          </cell>
          <cell r="B2879" t="str">
            <v>SERVICOS DE COMPLEMENTOS EXTERNOS</v>
          </cell>
          <cell r="C2879" t="str">
            <v>MV</v>
          </cell>
        </row>
        <row r="2880">
          <cell r="A2880" t="str">
            <v>16.06.101</v>
          </cell>
          <cell r="B2880" t="str">
            <v>INSTALAÇÃO DE VENTILADOR DE PAREDE VN-02</v>
          </cell>
          <cell r="C2880" t="str">
            <v>UN</v>
          </cell>
        </row>
        <row r="2881">
          <cell r="A2881" t="str">
            <v>16.06.103</v>
          </cell>
          <cell r="B2881" t="str">
            <v>INSTALAÇÃO DO BALCAO TERMICO BT-02</v>
          </cell>
          <cell r="C2881" t="str">
            <v>UN</v>
          </cell>
        </row>
        <row r="2882">
          <cell r="A2882" t="str">
            <v>16.06.106</v>
          </cell>
          <cell r="B2882" t="str">
            <v>TRANSPORTE C/CAMINHAO ATE 6T. DIST.ATE 100KM C/MOTORISTA E 2 AJUDANTES.</v>
          </cell>
          <cell r="C2882" t="str">
            <v>KM</v>
          </cell>
        </row>
        <row r="2883">
          <cell r="A2883" t="str">
            <v>16.06.107</v>
          </cell>
          <cell r="B2883" t="str">
            <v>TRANSPORTE C/CAMINHAO ATE 6T. DIST. DE 101KM ATE 300KM C/MOTORISTA E 2 AJUDANTES.</v>
          </cell>
          <cell r="C2883" t="str">
            <v>KM</v>
          </cell>
        </row>
        <row r="2884">
          <cell r="A2884" t="str">
            <v>16.06.108</v>
          </cell>
          <cell r="B2884" t="str">
            <v>TRANSPORTE C/CAMINHAO ATE 6T. DIST. DE 301KM ATE 500KM C/MOTORISTA E 2 AJUDANTES.</v>
          </cell>
          <cell r="C2884" t="str">
            <v>KM</v>
          </cell>
        </row>
        <row r="2885">
          <cell r="A2885" t="str">
            <v>16.06.109</v>
          </cell>
          <cell r="B2885" t="str">
            <v>TRANSPORTE C/CAMINHAO ATE 6T. DIST. DE 501KM ATE 700KM C/MOTORISTA E 2 AJUDANTES.</v>
          </cell>
          <cell r="C2885" t="str">
            <v>KM</v>
          </cell>
        </row>
        <row r="2886">
          <cell r="A2886" t="str">
            <v>16.07.011</v>
          </cell>
          <cell r="B2886" t="str">
            <v>BL-01 BICICLETÁRIO SOBRE LAJE DE CONCRETO ARMADO</v>
          </cell>
          <cell r="C2886" t="str">
            <v>UN</v>
          </cell>
        </row>
        <row r="2887">
          <cell r="A2887" t="str">
            <v>16.07.012</v>
          </cell>
          <cell r="B2887" t="str">
            <v>BL-02 BICICLETÁRIO SOBRE CIMENTADO OU BLOCO INTERTRAVADO</v>
          </cell>
          <cell r="C2887" t="str">
            <v>UN</v>
          </cell>
        </row>
        <row r="2888">
          <cell r="A2888" t="str">
            <v>16.07.015</v>
          </cell>
          <cell r="B2888" t="str">
            <v>AM-01 AMARELINHA</v>
          </cell>
          <cell r="C2888" t="str">
            <v>UN</v>
          </cell>
        </row>
        <row r="2889">
          <cell r="A2889" t="str">
            <v>16.07.022</v>
          </cell>
          <cell r="B2889" t="str">
            <v>BC-24 BANCO DE CONCRETO PRE-FABRICADO (L=115CM)</v>
          </cell>
          <cell r="C2889" t="str">
            <v>UN</v>
          </cell>
        </row>
        <row r="2890">
          <cell r="A2890" t="str">
            <v>16.07.023</v>
          </cell>
          <cell r="B2890" t="str">
            <v>BC-25 BANCO DE CONCRETO PRE-FABRICADO (L=216CM)</v>
          </cell>
          <cell r="C2890" t="str">
            <v>UN</v>
          </cell>
        </row>
        <row r="2891">
          <cell r="A2891" t="str">
            <v>16.07.024</v>
          </cell>
          <cell r="B2891" t="str">
            <v>BC-26 BANCO PUFE PRE FABRICADO DE CONCRETO Ø 60CM</v>
          </cell>
          <cell r="C2891" t="str">
            <v>UN</v>
          </cell>
        </row>
        <row r="2892">
          <cell r="A2892" t="str">
            <v>16.07.025</v>
          </cell>
          <cell r="B2892" t="str">
            <v>BC-27 BANCO DE CONCRETO PRE-FABRICADO (L=220CM)</v>
          </cell>
          <cell r="C2892" t="str">
            <v>UN</v>
          </cell>
        </row>
        <row r="2893">
          <cell r="A2893" t="str">
            <v>16.07.031</v>
          </cell>
          <cell r="B2893" t="str">
            <v>CR-01 CARACOL</v>
          </cell>
          <cell r="C2893" t="str">
            <v>UN</v>
          </cell>
        </row>
        <row r="2894">
          <cell r="A2894" t="str">
            <v>16.07.037</v>
          </cell>
          <cell r="B2894" t="str">
            <v>FL-07 FLOREIRA PRE FABRICADO DE CONCRETO Ø 60CM</v>
          </cell>
          <cell r="C2894" t="str">
            <v>UN</v>
          </cell>
        </row>
        <row r="2895">
          <cell r="A2895" t="str">
            <v>16.07.038</v>
          </cell>
          <cell r="B2895" t="str">
            <v>FL-08 FLOREIRA PRE FABRICADO DE CONCRETO Ø 56,50CM H=42,90CM</v>
          </cell>
          <cell r="C2895" t="str">
            <v>UN</v>
          </cell>
        </row>
        <row r="2896">
          <cell r="A2896" t="str">
            <v>16.07.040</v>
          </cell>
          <cell r="B2896" t="str">
            <v>BANCO COM ASSENTO DE CONCRETO ARMADO LISO DESEMPENADO COM PINTURA VERNIZ ACRÍLICO  FUNDAÇÃO SAPATA ISOLADA E PILARETE BLOCO CONCRETO REVESTIDO</v>
          </cell>
          <cell r="C2896" t="str">
            <v>M</v>
          </cell>
        </row>
        <row r="2897">
          <cell r="A2897" t="str">
            <v>16.07.043</v>
          </cell>
          <cell r="B2897" t="str">
            <v>OC-01 OBSTACULO PRE FABRICADO DE CONCRETO TIPO FRADE Ø30 H=60CM  BASE FIXADA COM ARGAMASSA TRAÇO 1:3 (30X30X10H)</v>
          </cell>
          <cell r="C2897" t="str">
            <v>UN</v>
          </cell>
        </row>
        <row r="2898">
          <cell r="A2898" t="str">
            <v>16.07.044</v>
          </cell>
          <cell r="B2898" t="str">
            <v>OC-01 OBSTACULO PRE FABRICADO DE CONCRETO TIPO FRADE Ø40 H=55CM BASE FIXADA COM ARGAMASSA TRAÇO 1:3 (30X30X10H)</v>
          </cell>
          <cell r="C2898" t="str">
            <v>UN</v>
          </cell>
        </row>
        <row r="2899">
          <cell r="A2899" t="str">
            <v>16.07.045</v>
          </cell>
          <cell r="B2899" t="str">
            <v>OC-01 OBSTACULO PRE FABRICADO DE CONCRETO TIPO PRISMA 15X50X10CM BASE FIXADA COM TARUGO Ø 12,5MM E ARGAMASSA COLANTE AClll.</v>
          </cell>
          <cell r="C2899" t="str">
            <v>UN</v>
          </cell>
        </row>
        <row r="2900">
          <cell r="A2900" t="str">
            <v>16.07.046</v>
          </cell>
          <cell r="B2900" t="str">
            <v>OC-01 OBSTACULO PRE FABRICADO DE CONCRETO TIPO BOLA Ø35CM H=33CM INCLUSIVE BARRA ROSCADA Ø 20MM</v>
          </cell>
          <cell r="C2900" t="str">
            <v>UN</v>
          </cell>
        </row>
        <row r="2901">
          <cell r="A2901" t="str">
            <v>16.07.081</v>
          </cell>
          <cell r="B2901" t="str">
            <v>RV-01 ROSA DOS VENTOS R=180CM</v>
          </cell>
          <cell r="C2901" t="str">
            <v>UN</v>
          </cell>
        </row>
        <row r="2902">
          <cell r="A2902" t="str">
            <v>16.08.024</v>
          </cell>
          <cell r="B2902" t="str">
            <v>TUBO PVC OCRE JUNTA ELASTICA DN 100 INCLUSIVE CONEXOES  -  ENTERRADO</v>
          </cell>
          <cell r="C2902" t="str">
            <v>M</v>
          </cell>
        </row>
        <row r="2903">
          <cell r="A2903" t="str">
            <v>16.08.025</v>
          </cell>
          <cell r="B2903" t="str">
            <v>TUBO PVC OCRE  JUNTA ELASTICA DN 150 INCLUSIVE CONEXOES  -  ENTERRADO</v>
          </cell>
          <cell r="C2903" t="str">
            <v>M</v>
          </cell>
        </row>
        <row r="2904">
          <cell r="A2904" t="str">
            <v>16.08.026</v>
          </cell>
          <cell r="B2904" t="str">
            <v>CI-02 CAIXA DE INSPEÇÃO 80X80CM PARA ESGOTO</v>
          </cell>
          <cell r="C2904" t="str">
            <v>UN</v>
          </cell>
        </row>
        <row r="2905">
          <cell r="A2905" t="str">
            <v>16.08.027</v>
          </cell>
          <cell r="B2905" t="str">
            <v>CG-01 CAIXA DE GORDURA EM ALVENARIA</v>
          </cell>
          <cell r="C2905" t="str">
            <v>UN</v>
          </cell>
        </row>
        <row r="2906">
          <cell r="A2906" t="str">
            <v>16.08.028</v>
          </cell>
          <cell r="B2906" t="str">
            <v>CI-01 CAIXA DE INSPECAO 60X60CM PARA ESGOTO</v>
          </cell>
          <cell r="C2906" t="str">
            <v>UN</v>
          </cell>
        </row>
        <row r="2907">
          <cell r="A2907" t="str">
            <v>16.08.034</v>
          </cell>
          <cell r="B2907" t="str">
            <v>FS-05 FOSSA SEPTICA ANEIS CONCR. DN=1,4M H=1,5M</v>
          </cell>
          <cell r="C2907" t="str">
            <v>UN</v>
          </cell>
        </row>
        <row r="2908">
          <cell r="A2908" t="str">
            <v>16.08.037</v>
          </cell>
          <cell r="B2908" t="str">
            <v>CAIXA DE ALVENARIA - ESCAVACAO MANUAL COM APILOAMENTO DO FUNDO</v>
          </cell>
          <cell r="C2908" t="str">
            <v>M3</v>
          </cell>
        </row>
        <row r="2909">
          <cell r="A2909" t="str">
            <v>16.08.038</v>
          </cell>
          <cell r="B2909" t="str">
            <v>CAIXA DE ALVENARIA - LASTRO DE CONCRETO</v>
          </cell>
          <cell r="C2909" t="str">
            <v>M3</v>
          </cell>
        </row>
        <row r="2910">
          <cell r="A2910" t="str">
            <v>16.08.039</v>
          </cell>
          <cell r="B2910" t="str">
            <v>CAIXA DE ALVENARIA - PAREDE DE 1/2 TIJOLO REVESTIDO</v>
          </cell>
          <cell r="C2910" t="str">
            <v>M2</v>
          </cell>
        </row>
        <row r="2911">
          <cell r="A2911" t="str">
            <v>16.08.040</v>
          </cell>
          <cell r="B2911" t="str">
            <v>CAIXA DE ALVENARIA - PAREDE DE 1 TIJOLO REVESTIDO</v>
          </cell>
          <cell r="C2911" t="str">
            <v>M2</v>
          </cell>
        </row>
        <row r="2912">
          <cell r="A2912" t="str">
            <v>16.08.041</v>
          </cell>
          <cell r="B2912" t="str">
            <v>CAIXA DE ALVENARIA - TAMPA DE CONCRETO</v>
          </cell>
          <cell r="C2912" t="str">
            <v>M2</v>
          </cell>
        </row>
        <row r="2913">
          <cell r="A2913" t="str">
            <v>16.08.050</v>
          </cell>
          <cell r="B2913" t="str">
            <v>FA-01 FILTRO ANAEROBICO DN=1,40M H=2,00M</v>
          </cell>
          <cell r="C2913" t="str">
            <v>UN</v>
          </cell>
        </row>
        <row r="2914">
          <cell r="A2914" t="str">
            <v>16.08.051</v>
          </cell>
          <cell r="B2914" t="str">
            <v>FA-02 FILTRO ANAEROBICO DN=2,00M H=2,00M</v>
          </cell>
          <cell r="C2914" t="str">
            <v>UN</v>
          </cell>
        </row>
        <row r="2915">
          <cell r="A2915" t="str">
            <v>16.08.060</v>
          </cell>
          <cell r="B2915" t="str">
            <v>CD-01 CAIXA DE DISTRIBUICAO /2 CAMARAS</v>
          </cell>
          <cell r="C2915" t="str">
            <v>UN</v>
          </cell>
        </row>
        <row r="2916">
          <cell r="A2916" t="str">
            <v>16.08.061</v>
          </cell>
          <cell r="B2916" t="str">
            <v>CD-02 CAIXA DE DISTRIBUICAO /3 CAMARAS</v>
          </cell>
          <cell r="C2916" t="str">
            <v>UN</v>
          </cell>
        </row>
        <row r="2917">
          <cell r="A2917" t="str">
            <v>16.08.062</v>
          </cell>
          <cell r="B2917" t="str">
            <v>CD-03 CAIXA DE DISTRIBUICAO /4 CAMARAS</v>
          </cell>
          <cell r="C2917" t="str">
            <v>UN</v>
          </cell>
        </row>
        <row r="2918">
          <cell r="A2918" t="str">
            <v>16.08.065</v>
          </cell>
          <cell r="B2918" t="str">
            <v>FS-06-01 FOSSA SEPTICA L=3,00M VOL. UTIL = 7,56M3</v>
          </cell>
          <cell r="C2918" t="str">
            <v>UN</v>
          </cell>
        </row>
        <row r="2919">
          <cell r="A2919" t="str">
            <v>16.08.066</v>
          </cell>
          <cell r="B2919" t="str">
            <v>FS-06-02 FOSSA SEPTICA L=3,80M VOL. UTIL = 9,58M3</v>
          </cell>
          <cell r="C2919" t="str">
            <v>UN</v>
          </cell>
        </row>
        <row r="2920">
          <cell r="A2920" t="str">
            <v>16.08.067</v>
          </cell>
          <cell r="B2920" t="str">
            <v>FS-06-03 FOSSA SEPTICA L=5,40M VOL. UTIL = 13,61M3</v>
          </cell>
          <cell r="C2920" t="str">
            <v>UN</v>
          </cell>
        </row>
        <row r="2921">
          <cell r="A2921" t="str">
            <v>16.08.068</v>
          </cell>
          <cell r="B2921" t="str">
            <v>FS-07-01 FOSSA SEPTICA L=4,80M VOL. UTIL = 20,74M3</v>
          </cell>
          <cell r="C2921" t="str">
            <v>UN</v>
          </cell>
        </row>
        <row r="2922">
          <cell r="A2922" t="str">
            <v>16.08.069</v>
          </cell>
          <cell r="B2922" t="str">
            <v>FS-07-02 FOSSA SEPTICA L=5,80M VOL. UTIL = 25,06M3</v>
          </cell>
          <cell r="C2922" t="str">
            <v>UN</v>
          </cell>
        </row>
        <row r="2923">
          <cell r="A2923" t="str">
            <v>16.08.070</v>
          </cell>
          <cell r="B2923" t="str">
            <v>FS-07-03 FOSSA SEPTICA L=6,40M VOL. UTIL = 29,38M3</v>
          </cell>
          <cell r="C2923" t="str">
            <v>UN</v>
          </cell>
        </row>
        <row r="2924">
          <cell r="A2924" t="str">
            <v>16.08.071</v>
          </cell>
          <cell r="B2924" t="str">
            <v>FS-08-01 FOSSA SEPTICA ANEIS CONCRETO DN=2,4M H=2,0M</v>
          </cell>
          <cell r="C2924" t="str">
            <v>UN</v>
          </cell>
        </row>
        <row r="2925">
          <cell r="A2925" t="str">
            <v>16.08.072</v>
          </cell>
          <cell r="B2925" t="str">
            <v>FS-08-02 FOSSA SEPTICA ANEIS CONCRETO DN=2,4M H=2,5M</v>
          </cell>
          <cell r="C2925" t="str">
            <v>UN</v>
          </cell>
        </row>
        <row r="2926">
          <cell r="A2926" t="str">
            <v>16.08.073</v>
          </cell>
          <cell r="B2926" t="str">
            <v>FS-08-03 FOSSA SEPTICA ANEIS CONCRETO DN=2,4M H=3,0M</v>
          </cell>
          <cell r="C2926" t="str">
            <v>UN</v>
          </cell>
        </row>
        <row r="2927">
          <cell r="A2927" t="str">
            <v>16.08.074</v>
          </cell>
          <cell r="B2927" t="str">
            <v>FS-09-01 FOSSA SEPTICA ANEIS CONCRETO DN=3,0M H=2,5M</v>
          </cell>
          <cell r="C2927" t="str">
            <v>UN</v>
          </cell>
        </row>
        <row r="2928">
          <cell r="A2928" t="str">
            <v>16.08.075</v>
          </cell>
          <cell r="B2928" t="str">
            <v>FS-09-02 FOSSA SEPTICA ANEIS CONCRETO DN=3,0M H=3,0M</v>
          </cell>
          <cell r="C2928" t="str">
            <v>UN</v>
          </cell>
        </row>
        <row r="2929">
          <cell r="A2929" t="str">
            <v>16.08.099</v>
          </cell>
          <cell r="B2929" t="str">
            <v>REDE E TRATAMENTO DE ESGOTO</v>
          </cell>
          <cell r="C2929" t="str">
            <v>MV</v>
          </cell>
        </row>
        <row r="2930">
          <cell r="A2930" t="str">
            <v>16.09.003</v>
          </cell>
          <cell r="B2930" t="str">
            <v>SM-03 SUMIDOURO - TAMPA DE CONCRETO DN=2,40M</v>
          </cell>
          <cell r="C2930" t="str">
            <v>UN</v>
          </cell>
        </row>
        <row r="2931">
          <cell r="A2931" t="str">
            <v>16.09.004</v>
          </cell>
          <cell r="B2931" t="str">
            <v>SM-04 SUMIDOURO - TAMPA DE CONCRETO DN=3,00M</v>
          </cell>
          <cell r="C2931" t="str">
            <v>UN</v>
          </cell>
        </row>
        <row r="2932">
          <cell r="A2932" t="str">
            <v>16.09.007</v>
          </cell>
          <cell r="B2932" t="str">
            <v>SM-03 SUMIDOURO - POCO</v>
          </cell>
          <cell r="C2932" t="str">
            <v>M</v>
          </cell>
        </row>
        <row r="2933">
          <cell r="A2933" t="str">
            <v>16.09.008</v>
          </cell>
          <cell r="B2933" t="str">
            <v>SM-04 SUMIDOURO - POCO</v>
          </cell>
          <cell r="C2933" t="str">
            <v>M</v>
          </cell>
        </row>
        <row r="2934">
          <cell r="A2934" t="str">
            <v>16.09.099</v>
          </cell>
          <cell r="B2934" t="str">
            <v>SERVICOS DE POCO ABSORVENTE</v>
          </cell>
          <cell r="C2934" t="str">
            <v>MV</v>
          </cell>
        </row>
        <row r="2935">
          <cell r="A2935" t="str">
            <v>16.10.030</v>
          </cell>
          <cell r="B2935" t="str">
            <v>POCO SEMI-ARTESIANO PERF. SOLO ATE 60M - VAZAO 5 M3</v>
          </cell>
          <cell r="C2935" t="str">
            <v>UN</v>
          </cell>
        </row>
        <row r="2936">
          <cell r="A2936" t="str">
            <v>16.10.099</v>
          </cell>
          <cell r="B2936" t="str">
            <v>SERVICOS DE POCO DE AGUA POTAVEL</v>
          </cell>
          <cell r="C2936" t="str">
            <v>MV</v>
          </cell>
        </row>
        <row r="2937">
          <cell r="A2937" t="str">
            <v>16.11.005</v>
          </cell>
          <cell r="B2937" t="str">
            <v>LIMPEZA DA OBRA</v>
          </cell>
          <cell r="C2937" t="str">
            <v>M2</v>
          </cell>
        </row>
        <row r="2938">
          <cell r="A2938" t="str">
            <v>16.11.012</v>
          </cell>
          <cell r="B2938" t="str">
            <v>LIMPEZA DE APARELHOS SANITARIOS</v>
          </cell>
          <cell r="C2938" t="str">
            <v>UN</v>
          </cell>
        </row>
        <row r="2939">
          <cell r="A2939" t="str">
            <v>16.11.013</v>
          </cell>
          <cell r="B2939" t="str">
            <v>LIMPEZA DE REVESTIMENTOS HIDRAULICOS</v>
          </cell>
          <cell r="C2939" t="str">
            <v>M2</v>
          </cell>
        </row>
        <row r="2940">
          <cell r="A2940" t="str">
            <v>16.11.014</v>
          </cell>
          <cell r="B2940" t="str">
            <v>LIMPEZA DE VIDROS</v>
          </cell>
          <cell r="C2940" t="str">
            <v>M2</v>
          </cell>
        </row>
        <row r="2941">
          <cell r="A2941" t="str">
            <v>16.11.020</v>
          </cell>
          <cell r="B2941" t="str">
            <v>LIMPEZA DE FACHADA POR HIDROJATEAMENTO</v>
          </cell>
          <cell r="C2941" t="str">
            <v>M2</v>
          </cell>
        </row>
        <row r="2942">
          <cell r="A2942" t="str">
            <v>16.11.025</v>
          </cell>
          <cell r="B2942" t="str">
            <v>REMOÇÃO DE RESÍDUOS ( PODA / ENTULHO) PARA ÁREA DE TRANSBORDO E TRIAGEM (ATT)</v>
          </cell>
          <cell r="C2942" t="str">
            <v>M3</v>
          </cell>
        </row>
        <row r="2943">
          <cell r="A2943" t="str">
            <v>16.11.030</v>
          </cell>
          <cell r="B2943" t="str">
            <v>TRANSPORTE POR CAMINHÃO PARA ÁREA DE TRANSBORDO DE RESÍDUOS DE OBRA</v>
          </cell>
          <cell r="C2943" t="str">
            <v>KM</v>
          </cell>
        </row>
        <row r="2944">
          <cell r="A2944" t="str">
            <v>16.11.099</v>
          </cell>
          <cell r="B2944" t="str">
            <v>SERVICOS DE LIMPEZA</v>
          </cell>
          <cell r="C2944" t="str">
            <v>MV</v>
          </cell>
        </row>
        <row r="2945">
          <cell r="A2945" t="str">
            <v>16.13.001</v>
          </cell>
          <cell r="B2945" t="str">
            <v>ESCAVACAO MANUAL - PROFUNDIDADE ATE 1.80 M</v>
          </cell>
          <cell r="C2945" t="str">
            <v>M3</v>
          </cell>
        </row>
        <row r="2946">
          <cell r="A2946" t="str">
            <v>16.13.002</v>
          </cell>
          <cell r="B2946" t="str">
            <v>ESCAVACAO MANUAL - PROFUNDIDADE ALEM DE 1.80 M</v>
          </cell>
          <cell r="C2946" t="str">
            <v>M3</v>
          </cell>
        </row>
        <row r="2947">
          <cell r="A2947" t="str">
            <v>16.13.007</v>
          </cell>
          <cell r="B2947" t="str">
            <v>ESCORAMENTO PONTALETADO</v>
          </cell>
          <cell r="C2947" t="str">
            <v>M2</v>
          </cell>
        </row>
        <row r="2948">
          <cell r="A2948" t="str">
            <v>16.13.010</v>
          </cell>
          <cell r="B2948" t="str">
            <v>APILOAMENTO PARA SIMPLES REGULARIZACAO</v>
          </cell>
          <cell r="C2948" t="str">
            <v>M2</v>
          </cell>
        </row>
        <row r="2949">
          <cell r="A2949" t="str">
            <v>16.13.015</v>
          </cell>
          <cell r="B2949" t="str">
            <v>REATERRO INTERNO APILOADO</v>
          </cell>
          <cell r="C2949" t="str">
            <v>M3</v>
          </cell>
        </row>
        <row r="2950">
          <cell r="A2950" t="str">
            <v>16.13.025</v>
          </cell>
          <cell r="B2950" t="str">
            <v>LASTRO DE CONCRETO - 5CM</v>
          </cell>
          <cell r="C2950" t="str">
            <v>M2</v>
          </cell>
        </row>
        <row r="2951">
          <cell r="A2951" t="str">
            <v>16.13.026</v>
          </cell>
          <cell r="B2951" t="str">
            <v>LASTRO DE PEDRA BRITADA - 5CM</v>
          </cell>
          <cell r="C2951" t="str">
            <v>M2</v>
          </cell>
        </row>
        <row r="2952">
          <cell r="A2952" t="str">
            <v>16.13.030</v>
          </cell>
          <cell r="B2952" t="str">
            <v>ESCORAMENTO DE VALAS CONTINUO ATé 2,00M</v>
          </cell>
          <cell r="C2952" t="str">
            <v>M2</v>
          </cell>
        </row>
        <row r="2953">
          <cell r="A2953" t="str">
            <v>16.13.035</v>
          </cell>
          <cell r="B2953" t="str">
            <v>ESCORAMENTO DE VALAS DESCONTINUO ATé 2,00M</v>
          </cell>
          <cell r="C2953" t="str">
            <v>M2</v>
          </cell>
        </row>
        <row r="2954">
          <cell r="A2954" t="str">
            <v>16.13.099</v>
          </cell>
          <cell r="B2954" t="str">
            <v>SERVICOS EM TERRA - MUROS DE ARRIMO</v>
          </cell>
          <cell r="C2954" t="str">
            <v>MV</v>
          </cell>
        </row>
        <row r="2955">
          <cell r="A2955" t="str">
            <v>16.14.006</v>
          </cell>
          <cell r="B2955" t="str">
            <v>FORMAS DE MADEIRA MACICA</v>
          </cell>
          <cell r="C2955" t="str">
            <v>M2</v>
          </cell>
        </row>
        <row r="2956">
          <cell r="A2956" t="str">
            <v>16.14.009</v>
          </cell>
          <cell r="B2956" t="str">
            <v>FORMAS PLANAS PLASTIFICADAS PARA CONCRETO APARENTE</v>
          </cell>
          <cell r="C2956" t="str">
            <v>M2</v>
          </cell>
        </row>
        <row r="2957">
          <cell r="A2957" t="str">
            <v>16.14.011</v>
          </cell>
          <cell r="B2957" t="str">
            <v>ACO CA 50 (A OU B) FYK = 500 M PA</v>
          </cell>
          <cell r="C2957" t="str">
            <v>KG</v>
          </cell>
        </row>
        <row r="2958">
          <cell r="A2958" t="str">
            <v>16.14.012</v>
          </cell>
          <cell r="B2958" t="str">
            <v>ACO CA 60 (A OU B) FYK = 600 M PA</v>
          </cell>
          <cell r="C2958" t="str">
            <v>KG</v>
          </cell>
        </row>
        <row r="2959">
          <cell r="A2959" t="str">
            <v>16.14.013</v>
          </cell>
          <cell r="B2959" t="str">
            <v>TELA ARMADURA (MALHA ACO CA 60 FYK = 600 M PA)</v>
          </cell>
          <cell r="C2959" t="str">
            <v>KG</v>
          </cell>
        </row>
        <row r="2960">
          <cell r="A2960" t="str">
            <v>16.14.034</v>
          </cell>
          <cell r="B2960" t="str">
            <v>CONCRETO DOSADO E LANCADO FCK= 20 M PA</v>
          </cell>
          <cell r="C2960" t="str">
            <v>M3</v>
          </cell>
        </row>
        <row r="2961">
          <cell r="A2961" t="str">
            <v>16.14.038</v>
          </cell>
          <cell r="B2961" t="str">
            <v>CONCRETO DOSADO E LANCADO FCK=25 MPA</v>
          </cell>
          <cell r="C2961" t="str">
            <v>M3</v>
          </cell>
        </row>
        <row r="2962">
          <cell r="A2962" t="str">
            <v>16.14.039</v>
          </cell>
          <cell r="B2962" t="str">
            <v>CONCRETO DOSADO E LANCADO FCK=30MPA</v>
          </cell>
          <cell r="C2962" t="str">
            <v>M3</v>
          </cell>
        </row>
        <row r="2963">
          <cell r="A2963" t="str">
            <v>16.14.044</v>
          </cell>
          <cell r="B2963" t="str">
            <v>CONCRETO DOSADO,BOMBEADO E LANCADO FCK= 20 M PA</v>
          </cell>
          <cell r="C2963" t="str">
            <v>M3</v>
          </cell>
        </row>
        <row r="2964">
          <cell r="A2964" t="str">
            <v>16.14.048</v>
          </cell>
          <cell r="B2964" t="str">
            <v>CONCRETO DOSADO BOMBEADO E LANCADO FCK=25 MPA</v>
          </cell>
          <cell r="C2964" t="str">
            <v>M3</v>
          </cell>
        </row>
        <row r="2965">
          <cell r="A2965" t="str">
            <v>16.14.049</v>
          </cell>
          <cell r="B2965" t="str">
            <v>CONCRETO DOSADO, BOMBEADO E LANCADO FCK=30MPA</v>
          </cell>
          <cell r="C2965" t="str">
            <v>M3</v>
          </cell>
        </row>
        <row r="2966">
          <cell r="A2966" t="str">
            <v>16.14.055</v>
          </cell>
          <cell r="B2966" t="str">
            <v>CONCRETO GROUT, PREPARADO NO LOCAL, LANÇADO E ADENSADO</v>
          </cell>
          <cell r="C2966" t="str">
            <v>M3</v>
          </cell>
        </row>
        <row r="2967">
          <cell r="A2967" t="str">
            <v>16.14.099</v>
          </cell>
          <cell r="B2967" t="str">
            <v>SERVICOS EM CONCRETO ARMADO - MUROS DE ARRIMO</v>
          </cell>
          <cell r="C2967" t="str">
            <v>MV</v>
          </cell>
        </row>
        <row r="2968">
          <cell r="A2968" t="str">
            <v>16.15.003</v>
          </cell>
          <cell r="B2968" t="str">
            <v>VERGA / CINTA EM BLOCO DE CONCRETO CANALETA 14X19X39 CM</v>
          </cell>
          <cell r="C2968" t="str">
            <v>M</v>
          </cell>
        </row>
        <row r="2969">
          <cell r="A2969" t="str">
            <v>16.15.004</v>
          </cell>
          <cell r="B2969" t="str">
            <v>VERGA / CINTA EM BLOCO DE CONCRETO CANALETA 19X19X39 CM</v>
          </cell>
          <cell r="C2969" t="str">
            <v>M</v>
          </cell>
        </row>
        <row r="2970">
          <cell r="A2970" t="str">
            <v>16.15.005</v>
          </cell>
          <cell r="B2970" t="str">
            <v>ALVENARIA AUTO PORTANTE BLOCO DE CONCRETO ESTRUTURAL DE 14X19X39 CM CLASSE A</v>
          </cell>
          <cell r="C2970" t="str">
            <v>M2</v>
          </cell>
        </row>
        <row r="2971">
          <cell r="A2971" t="str">
            <v>16.15.006</v>
          </cell>
          <cell r="B2971" t="str">
            <v>ALVENARIA AUTO PORTANTE BLOCO DE CONCRETO ESTRUTURAL DE 19X19X39 CM CLASSE A</v>
          </cell>
          <cell r="C2971" t="str">
            <v>M2</v>
          </cell>
        </row>
        <row r="2972">
          <cell r="A2972" t="str">
            <v>16.15.029</v>
          </cell>
          <cell r="B2972" t="str">
            <v>IMPERMEAB COM ARGAM CIM/AREIA 1:3 COM HIDROFOGO</v>
          </cell>
          <cell r="C2972" t="str">
            <v>M2</v>
          </cell>
        </row>
        <row r="2973">
          <cell r="A2973" t="str">
            <v>16.15.030</v>
          </cell>
          <cell r="B2973" t="str">
            <v>IMPERM COM TINTA BETUMINOSA / COM REG. EM ARGAMASSA CIM AREIA 1:3</v>
          </cell>
          <cell r="C2973" t="str">
            <v>M2</v>
          </cell>
        </row>
        <row r="2974">
          <cell r="A2974" t="str">
            <v>16.15.031</v>
          </cell>
          <cell r="B2974" t="str">
            <v>IMPERMEABILIZACAO POR CRISTALIZACAO - MUROS DE ARRIMO</v>
          </cell>
          <cell r="C2974" t="str">
            <v>M2</v>
          </cell>
        </row>
        <row r="2975">
          <cell r="A2975" t="str">
            <v>16.15.034</v>
          </cell>
          <cell r="B2975" t="str">
            <v>MANTA GEOTEXTIL DE 300GR/M2</v>
          </cell>
          <cell r="C2975" t="str">
            <v>M2</v>
          </cell>
        </row>
        <row r="2976">
          <cell r="A2976" t="str">
            <v>16.15.040</v>
          </cell>
          <cell r="B2976" t="str">
            <v>DRENAGEM COM PEDRA BRITADA</v>
          </cell>
          <cell r="C2976" t="str">
            <v>M3</v>
          </cell>
        </row>
        <row r="2977">
          <cell r="A2977" t="str">
            <v>16.15.041</v>
          </cell>
          <cell r="B2977" t="str">
            <v>DRENAGEM COM AREIA GROSSA</v>
          </cell>
          <cell r="C2977" t="str">
            <v>M3</v>
          </cell>
        </row>
        <row r="2978">
          <cell r="A2978" t="str">
            <v>16.15.049</v>
          </cell>
          <cell r="B2978" t="str">
            <v>MURO EM GABIAO COM TELA GALVANIZADA 8/10CM - FIO DIAM 2,7MM</v>
          </cell>
          <cell r="C2978" t="str">
            <v>M3</v>
          </cell>
        </row>
        <row r="2979">
          <cell r="A2979" t="str">
            <v>16.15.099</v>
          </cell>
          <cell r="B2979" t="str">
            <v>OUTROS SERVICOS - MUROS DE ARRIMO</v>
          </cell>
          <cell r="C2979" t="str">
            <v>MV</v>
          </cell>
        </row>
        <row r="2980">
          <cell r="A2980" t="str">
            <v>16.18.010</v>
          </cell>
          <cell r="B2980" t="str">
            <v>FORNEC.E MONT.DO CONJ.DE ESTRUT.PRÉ-FABR.DE MADEIRA DESMONTÁVEL.- PROJ.REF.1201040-PD.ÍNDIO</v>
          </cell>
          <cell r="C2980" t="str">
            <v>UN</v>
          </cell>
        </row>
        <row r="2981">
          <cell r="A2981" t="str">
            <v>16.18.015</v>
          </cell>
          <cell r="B2981" t="str">
            <v>LOCAÇÃO MENSAL SANITÁRIO QUÍMICO COM DUAS HIGIENIZAÇÕES NA SEMANA, INCLUSO COLETA DE EFLUENTES</v>
          </cell>
          <cell r="C2981" t="str">
            <v>UN</v>
          </cell>
        </row>
        <row r="2982">
          <cell r="A2982" t="str">
            <v>16.18.020</v>
          </cell>
          <cell r="B2982" t="str">
            <v>SERVIÇO DE HIGIENIZAÇÃO EXTRA PARA SANITÁRIO QUÍMICO, INCLUSO COLETA DE EFLUENTES</v>
          </cell>
          <cell r="C2982" t="str">
            <v>UN</v>
          </cell>
        </row>
        <row r="2983">
          <cell r="A2983" t="str">
            <v>16.18.021</v>
          </cell>
          <cell r="B2983" t="str">
            <v>ESPÍCULAS EM POLICARBONATO  PEÇA 33x11,8 CM ARCO DE 100 GRAUS IMPEDIMENTO AO POUSO DE AVES   FIXAÇÃO COM PARAFUSO</v>
          </cell>
          <cell r="C2983" t="str">
            <v>M</v>
          </cell>
        </row>
        <row r="2984">
          <cell r="A2984" t="str">
            <v>16.18.022</v>
          </cell>
          <cell r="B2984" t="str">
            <v>ESPÍCULAS EM POLICARBONATO  PEÇA 33x11,8 CM ARCO DE 100 GRAUS IMPEDIMENTO AO POUSO DE AVES   FIXAÇÃO COM SILICONE</v>
          </cell>
          <cell r="C2984" t="str">
            <v>M</v>
          </cell>
        </row>
        <row r="2985">
          <cell r="A2985" t="str">
            <v>16.18.070</v>
          </cell>
          <cell r="B2985" t="str">
            <v>SI-01 PLACA DE SINALIZAÇÃO DE AMBIENTE 200X200MM (PORTA)</v>
          </cell>
          <cell r="C2985" t="str">
            <v>UN</v>
          </cell>
        </row>
        <row r="2986">
          <cell r="A2986" t="str">
            <v>16.18.071</v>
          </cell>
          <cell r="B2986" t="str">
            <v>SI-02 PLACA DE SINALIZAÇÃO DE AMBIENTE 200X200MM (PAREDE INTERNA)</v>
          </cell>
          <cell r="C2986" t="str">
            <v>UN</v>
          </cell>
        </row>
        <row r="2987">
          <cell r="A2987" t="str">
            <v>16.18.072</v>
          </cell>
          <cell r="B2987" t="str">
            <v>SI-03 PLACA DE SINALIZAÇÃO DE AMBIENTE 200X200MM (PAREDE INTERNA)</v>
          </cell>
          <cell r="C2987" t="str">
            <v>UN</v>
          </cell>
        </row>
        <row r="2988">
          <cell r="A2988" t="str">
            <v>16.18.073</v>
          </cell>
          <cell r="B2988" t="str">
            <v>SI-04 PLACA DE SINALIZAÇÃO DE AMBIENTE 700X200MM (PORTA)</v>
          </cell>
          <cell r="C2988" t="str">
            <v>UN</v>
          </cell>
        </row>
        <row r="2989">
          <cell r="A2989" t="str">
            <v>16.18.074</v>
          </cell>
          <cell r="B2989" t="str">
            <v>SI-05 PLACA DE SINALIZAÇÃO DE AMBIENTE 700X200MM (PAREDE INTERNA)</v>
          </cell>
          <cell r="C2989" t="str">
            <v>UN</v>
          </cell>
        </row>
        <row r="2990">
          <cell r="A2990" t="str">
            <v>16.18.075</v>
          </cell>
          <cell r="B2990" t="str">
            <v>SI-06 PLACA DE SINALIZAÇÃO DE AMBIENTE 700X200MM (PAREDE INTERNA)</v>
          </cell>
          <cell r="C2990" t="str">
            <v>UN</v>
          </cell>
        </row>
        <row r="2991">
          <cell r="A2991" t="str">
            <v>16.18.076</v>
          </cell>
          <cell r="B2991" t="str">
            <v>SI-07 PLACA DE SINALIZAÇÃO DE AMBIENTE 500X60MM (PAREDE INTERNA) / BRAILLE</v>
          </cell>
          <cell r="C2991" t="str">
            <v>UN</v>
          </cell>
        </row>
        <row r="2992">
          <cell r="A2992" t="str">
            <v>16.18.077</v>
          </cell>
          <cell r="B2992" t="str">
            <v>SI-08 PLACA DE SINALIZAÇÃO DE CORRIMÃO 30X30MM (METÁLICA/BRAILLE)</v>
          </cell>
          <cell r="C2992" t="str">
            <v>UN</v>
          </cell>
        </row>
        <row r="2993">
          <cell r="A2993" t="str">
            <v>16.18.078</v>
          </cell>
          <cell r="B2993" t="str">
            <v>SI-09 PLACA DE SINALIZAÇÃO DE AMBIENTE 500X500MM (PAREDE EXTERNA)</v>
          </cell>
          <cell r="C2993" t="str">
            <v>UN</v>
          </cell>
        </row>
        <row r="2994">
          <cell r="A2994" t="str">
            <v>16.18.079</v>
          </cell>
          <cell r="B2994" t="str">
            <v>SI-10 PLACA DE SINALIZAÇÃO DE AMBIENTE 500X700MM (PAREDE EXTERNA)</v>
          </cell>
          <cell r="C2994" t="str">
            <v>UN</v>
          </cell>
        </row>
        <row r="2995">
          <cell r="A2995" t="str">
            <v>16.18.080</v>
          </cell>
          <cell r="B2995" t="str">
            <v>SI-11 SINALIZAÇÃO HORIZONTAL PARA VAGA ACESSIVEL</v>
          </cell>
          <cell r="C2995" t="str">
            <v>UN</v>
          </cell>
        </row>
        <row r="2996">
          <cell r="A2996" t="str">
            <v>16.18.081</v>
          </cell>
          <cell r="B2996" t="str">
            <v>SI-12 TOTEM DE IDENTIFICAÇÃO</v>
          </cell>
          <cell r="C2996" t="str">
            <v>UN</v>
          </cell>
        </row>
        <row r="2997">
          <cell r="A2997" t="str">
            <v>16.18.082</v>
          </cell>
          <cell r="B2997" t="str">
            <v>SI-13 SINALIZAÇÃO DE AMBIENTE 540X200MM PAREDE EXTERNA/PORTA</v>
          </cell>
          <cell r="C2997" t="str">
            <v>UN</v>
          </cell>
        </row>
        <row r="2998">
          <cell r="A2998" t="str">
            <v>16.18.083</v>
          </cell>
          <cell r="B2998" t="str">
            <v>SI-14 SINALIZAÇÃO DE AMBIENTE 300X300MM PAREDE EXTERNA</v>
          </cell>
          <cell r="C2998" t="str">
            <v>UN</v>
          </cell>
        </row>
        <row r="2999">
          <cell r="A2999" t="str">
            <v>16.18.084</v>
          </cell>
          <cell r="B2999" t="str">
            <v>SI-15 SINALIZAÇÃO DE AMBIENTE 200X200MM PAREDE EXTERNA</v>
          </cell>
          <cell r="C2999" t="str">
            <v>UN</v>
          </cell>
        </row>
        <row r="3000">
          <cell r="A3000" t="str">
            <v>16.18.085</v>
          </cell>
          <cell r="B3000" t="str">
            <v>SI-16 SINALIZAÇÃO DE AMBIENTE 700X200MM PAREDE EXTERNA</v>
          </cell>
          <cell r="C3000" t="str">
            <v>UN</v>
          </cell>
        </row>
        <row r="3001">
          <cell r="A3001" t="str">
            <v>16.18.086</v>
          </cell>
          <cell r="B3001" t="str">
            <v>SI-17 SINALIZAÇÃO DE AMBIENTE 200X200MM PAREDE EXTERNA</v>
          </cell>
          <cell r="C3001" t="str">
            <v>UN</v>
          </cell>
        </row>
        <row r="3002">
          <cell r="A3002" t="str">
            <v>16.18.099</v>
          </cell>
          <cell r="B3002" t="str">
            <v>SERVICOS - CIVIL</v>
          </cell>
          <cell r="C3002" t="str">
            <v>MV</v>
          </cell>
        </row>
        <row r="3003">
          <cell r="A3003" t="str">
            <v>16.19.099</v>
          </cell>
          <cell r="B3003" t="str">
            <v>SERVIÇOS - HIDRÁULICA</v>
          </cell>
          <cell r="C3003" t="str">
            <v>MV</v>
          </cell>
        </row>
        <row r="3004">
          <cell r="A3004" t="str">
            <v>16.20.022</v>
          </cell>
          <cell r="B3004" t="str">
            <v>ELEVADOR 2 PARADAS MAQ CONJUGADA PORTA UNILATERAL (ACESSIB)</v>
          </cell>
          <cell r="C3004" t="str">
            <v>UN</v>
          </cell>
        </row>
        <row r="3005">
          <cell r="A3005" t="str">
            <v>16.20.023</v>
          </cell>
          <cell r="B3005" t="str">
            <v>ELEVADOR 3 PARADAS MAQ CONJUGADA PORTA UNILATERAL (ACESSIB)</v>
          </cell>
          <cell r="C3005" t="str">
            <v>UN</v>
          </cell>
        </row>
        <row r="3006">
          <cell r="A3006" t="str">
            <v>16.20.024</v>
          </cell>
          <cell r="B3006" t="str">
            <v>ELEVADOR 4 PARADAS MAQUINA CONJUGADA COM PORTAS UNILATERAIS</v>
          </cell>
          <cell r="C3006" t="str">
            <v>UN</v>
          </cell>
        </row>
        <row r="3007">
          <cell r="A3007" t="str">
            <v>16.20.025</v>
          </cell>
          <cell r="B3007" t="str">
            <v>ELEVADOR 5 PARADAS MAQUINA CONJUGADA COM PORTAS BILATERAIS</v>
          </cell>
          <cell r="C3007" t="str">
            <v>UN</v>
          </cell>
        </row>
        <row r="3008">
          <cell r="A3008" t="str">
            <v>16.20.026</v>
          </cell>
          <cell r="B3008" t="str">
            <v>ELEVADOR 5 PARADAS MAQUINA CONJUGADA COM PORTAS UNILATERAIS</v>
          </cell>
          <cell r="C3008" t="str">
            <v>UN</v>
          </cell>
        </row>
        <row r="3009">
          <cell r="A3009" t="str">
            <v>16.20.029</v>
          </cell>
          <cell r="B3009" t="str">
            <v>ELEVADOR 4 PARADAS MAQUINA CONJUGADA COM PORTAS BILATERAIS</v>
          </cell>
          <cell r="C3009" t="str">
            <v>UN</v>
          </cell>
        </row>
        <row r="3010">
          <cell r="A3010" t="str">
            <v>16.20.033</v>
          </cell>
          <cell r="B3010" t="str">
            <v>ELEVADOR 3 PARADAS MAQUINA CONJUGADA COM PORTAS BILATERAIS</v>
          </cell>
          <cell r="C3010" t="str">
            <v>UN</v>
          </cell>
        </row>
        <row r="3011">
          <cell r="A3011" t="str">
            <v>16.20.042</v>
          </cell>
          <cell r="B3011" t="str">
            <v>MANUTENCAO INTEGRAL P/ ELEVADOR NOVO 2 PARADAS - MENSAL</v>
          </cell>
          <cell r="C3011" t="str">
            <v>UN</v>
          </cell>
        </row>
        <row r="3012">
          <cell r="A3012" t="str">
            <v>16.20.043</v>
          </cell>
          <cell r="B3012" t="str">
            <v>MANUTENCAO INTEGRAL P/ ELEVADOR NOVO 3 PARADAS - MENSAL</v>
          </cell>
          <cell r="C3012" t="str">
            <v>UN</v>
          </cell>
        </row>
        <row r="3013">
          <cell r="A3013" t="str">
            <v>16.20.044</v>
          </cell>
          <cell r="B3013" t="str">
            <v>MANUTENCAO INTEGRAL P/ ELEVADOR NOVO 4 PARADAS - MENSAL</v>
          </cell>
          <cell r="C3013" t="str">
            <v>UN</v>
          </cell>
        </row>
        <row r="3014">
          <cell r="A3014" t="str">
            <v>16.20.045</v>
          </cell>
          <cell r="B3014" t="str">
            <v>MANUTENCAO INTEGRAL P/ ELEVADOR NOVO 5 PARADAS - MENSAL</v>
          </cell>
          <cell r="C3014" t="str">
            <v>UN</v>
          </cell>
        </row>
        <row r="3015">
          <cell r="A3015" t="str">
            <v>16.20.099</v>
          </cell>
          <cell r="B3015" t="str">
            <v>SERVICOS - ELETRICA</v>
          </cell>
          <cell r="C3015" t="str">
            <v>MV</v>
          </cell>
        </row>
        <row r="3016">
          <cell r="A3016" t="str">
            <v>16.20.103</v>
          </cell>
          <cell r="B3016" t="str">
            <v>ELETRODUTO GALV.QUENTE D=100 CABINE PRIMARIA NBR 5598 BSP RIR (INCL.CONEX.E FIXAÇOES EM POSTE)</v>
          </cell>
          <cell r="C3016" t="str">
            <v>M</v>
          </cell>
        </row>
        <row r="3017">
          <cell r="A3017" t="str">
            <v>16.20.113</v>
          </cell>
          <cell r="B3017" t="str">
            <v>ELETRODUTO CORRUGADO ESPIRAL ENTERRADO PEAD D=100 CABINE PRIMÁRIA NBR 13897</v>
          </cell>
          <cell r="C3017" t="str">
            <v>M</v>
          </cell>
        </row>
        <row r="3018">
          <cell r="A3018" t="str">
            <v>16.30.010</v>
          </cell>
          <cell r="B3018" t="str">
            <v>TAPUME H=225CM APOIADO NO TERRENO E PINTURA LATEX FACE EXTERNA COM LOGOTIPO</v>
          </cell>
          <cell r="C3018" t="str">
            <v>M</v>
          </cell>
        </row>
        <row r="3019">
          <cell r="A3019" t="str">
            <v>16.30.012</v>
          </cell>
          <cell r="B3019" t="str">
            <v>CANTEIRO DE OBRAS - LARG 2,20M</v>
          </cell>
          <cell r="C3019" t="str">
            <v>M2</v>
          </cell>
        </row>
        <row r="3020">
          <cell r="A3020" t="str">
            <v>16.30.013</v>
          </cell>
          <cell r="B3020" t="str">
            <v>CANTEIRO DE OBRAS - LARG 3,30M</v>
          </cell>
          <cell r="C3020" t="str">
            <v>M2</v>
          </cell>
        </row>
        <row r="3021">
          <cell r="A3021" t="str">
            <v>16.30.016</v>
          </cell>
          <cell r="B3021" t="str">
            <v>ANDAIME - FACHADA - ALUGUEL MENSAL</v>
          </cell>
          <cell r="C3021" t="str">
            <v>M2</v>
          </cell>
        </row>
        <row r="3022">
          <cell r="A3022" t="str">
            <v>16.30.017</v>
          </cell>
          <cell r="B3022" t="str">
            <v>ANDAIME - TORRE - ALUGUEL MENSAL</v>
          </cell>
          <cell r="C3022" t="str">
            <v>M</v>
          </cell>
        </row>
        <row r="3023">
          <cell r="A3023" t="str">
            <v>16.31.018</v>
          </cell>
          <cell r="B3023" t="str">
            <v>TAXA DE MOBILIZAÇÃO DE EQUIPAMENTO-ESTACA RAIZ</v>
          </cell>
          <cell r="C3023" t="str">
            <v>UN</v>
          </cell>
        </row>
        <row r="3024">
          <cell r="A3024" t="str">
            <v>16.31.024</v>
          </cell>
          <cell r="B3024" t="str">
            <v>ESTACA REACAO PARA 20T CRAVADA ALEM 5,00M DE PROFUNDIDADE</v>
          </cell>
          <cell r="C3024" t="str">
            <v>M</v>
          </cell>
        </row>
        <row r="3025">
          <cell r="A3025" t="str">
            <v>16.31.025</v>
          </cell>
          <cell r="B3025" t="str">
            <v>ESTACA REACAO P/20T CRAVADA ATE 5,00 M DE PROFUNDIDADE</v>
          </cell>
          <cell r="C3025" t="str">
            <v>UN</v>
          </cell>
        </row>
        <row r="3026">
          <cell r="A3026" t="str">
            <v>16.31.026</v>
          </cell>
          <cell r="B3026" t="str">
            <v>ESTACA REACAO PARA 30T CRAVADA ALEM 5,00M DE PROFUNDIDADE</v>
          </cell>
          <cell r="C3026" t="str">
            <v>M</v>
          </cell>
        </row>
        <row r="3027">
          <cell r="A3027" t="str">
            <v>16.31.027</v>
          </cell>
          <cell r="B3027" t="str">
            <v>ESTACA REACAO P/30T CRAVADA ATE 5,00M DE PROFUNDIDADE</v>
          </cell>
          <cell r="C3027" t="str">
            <v>UN</v>
          </cell>
        </row>
        <row r="3028">
          <cell r="A3028" t="str">
            <v>16.31.030</v>
          </cell>
          <cell r="B3028" t="str">
            <v>REFORÇO DE FUNDAÇOES ESTACA RAIZ DN 160MM PERFURAÇÃO EM SOLO</v>
          </cell>
          <cell r="C3028" t="str">
            <v>M</v>
          </cell>
        </row>
        <row r="3029">
          <cell r="A3029" t="str">
            <v>16.31.031</v>
          </cell>
          <cell r="B3029" t="str">
            <v>REFORÇO DE FUNDAÇOES ESTACA RAIZ DN 200MM PERFURAÇÃO EM SOLO</v>
          </cell>
          <cell r="C3029" t="str">
            <v>M</v>
          </cell>
        </row>
        <row r="3030">
          <cell r="A3030" t="str">
            <v>16.32.034</v>
          </cell>
          <cell r="B3030" t="str">
            <v>JATEAMENTO ABRASIVO COM ÓXIDO DE ALUMÍNIO</v>
          </cell>
          <cell r="C3030" t="str">
            <v>M2</v>
          </cell>
        </row>
        <row r="3031">
          <cell r="A3031" t="str">
            <v>16.35.001</v>
          </cell>
          <cell r="B3031" t="str">
            <v>DEFINICAO E DEMARCACAO DA AREA DE REPARO, COM DISCO DE CORTE</v>
          </cell>
          <cell r="C3031" t="str">
            <v>M</v>
          </cell>
        </row>
        <row r="3032">
          <cell r="A3032" t="str">
            <v>16.35.002</v>
          </cell>
          <cell r="B3032" t="str">
            <v>ESCARIFICACAO MANUAL (CORTE DE CONCRETO) ATE 3CM DE PROFUNDIDADE</v>
          </cell>
          <cell r="C3032" t="str">
            <v>M2</v>
          </cell>
        </row>
        <row r="3033">
          <cell r="A3033" t="str">
            <v>16.35.003</v>
          </cell>
          <cell r="B3033" t="str">
            <v>ESCARIFICACAO COM DISCO DE DESBASTE ATE 0,5CM DE PROFUNDIDADE</v>
          </cell>
          <cell r="C3033" t="str">
            <v>M2</v>
          </cell>
        </row>
        <row r="3034">
          <cell r="A3034" t="str">
            <v>16.35.004</v>
          </cell>
          <cell r="B3034" t="str">
            <v>ESCARIFICACAO MECANICA,CORTE DE CONCRETO ATE 3,0CM PROFUNDIDADE</v>
          </cell>
          <cell r="C3034" t="str">
            <v>M2</v>
          </cell>
        </row>
        <row r="3035">
          <cell r="A3035" t="str">
            <v>16.35.005</v>
          </cell>
          <cell r="B3035" t="str">
            <v>DEMOLICAO C/MARTELETES PNEUMATICOS ATE 5,0CM DE PROFUNDIDADE</v>
          </cell>
          <cell r="C3035" t="str">
            <v>M2</v>
          </cell>
        </row>
        <row r="3036">
          <cell r="A3036" t="str">
            <v>16.35.006</v>
          </cell>
          <cell r="B3036" t="str">
            <v>ESCARIFICACAO MECANICA,CORTE CONCRETO C/REBARBADORES ELETR ATE 5,0CM</v>
          </cell>
          <cell r="C3036" t="str">
            <v>M2</v>
          </cell>
        </row>
        <row r="3037">
          <cell r="A3037" t="str">
            <v>16.35.007</v>
          </cell>
          <cell r="B3037" t="str">
            <v>LIXAMENTO ELETRICO DE ARMADURA C/ESCOVA CIRCULAR</v>
          </cell>
          <cell r="C3037" t="str">
            <v>M</v>
          </cell>
        </row>
        <row r="3038">
          <cell r="A3038" t="str">
            <v>16.35.008</v>
          </cell>
          <cell r="B3038" t="str">
            <v>ESCOVAMENTO MANUAL</v>
          </cell>
          <cell r="C3038" t="str">
            <v>M2</v>
          </cell>
        </row>
        <row r="3039">
          <cell r="A3039" t="str">
            <v>16.35.009</v>
          </cell>
          <cell r="B3039" t="str">
            <v>PISTOLA DE AGULHA</v>
          </cell>
          <cell r="C3039" t="str">
            <v>M2</v>
          </cell>
        </row>
        <row r="3040">
          <cell r="A3040" t="str">
            <v>16.35.011</v>
          </cell>
          <cell r="B3040" t="str">
            <v>QUEIMA CONTROLADA</v>
          </cell>
          <cell r="C3040" t="str">
            <v>M2</v>
          </cell>
        </row>
        <row r="3041">
          <cell r="A3041" t="str">
            <v>16.35.012</v>
          </cell>
          <cell r="B3041" t="str">
            <v>APLICACAO DE SOLVENTE EM SUBSTRATO IMPREGNADOS</v>
          </cell>
          <cell r="C3041" t="str">
            <v>M2</v>
          </cell>
        </row>
        <row r="3042">
          <cell r="A3042" t="str">
            <v>16.35.013</v>
          </cell>
          <cell r="B3042" t="str">
            <v>FREZAMENTO MECANICO COM MAQUINA DE DESBASTE</v>
          </cell>
          <cell r="C3042" t="str">
            <v>M2</v>
          </cell>
        </row>
        <row r="3043">
          <cell r="A3043" t="str">
            <v>16.35.014</v>
          </cell>
          <cell r="B3043" t="str">
            <v>LIMPEZA DO SUBSTRATO COM APLICACAO DE JATO DE AGUA FRIA</v>
          </cell>
          <cell r="C3043" t="str">
            <v>M2</v>
          </cell>
        </row>
        <row r="3044">
          <cell r="A3044" t="str">
            <v>16.35.015</v>
          </cell>
          <cell r="B3044" t="str">
            <v>LIMPEZA DO SUBSTRATO COM APLICACAO DE JATO DE AGUA QUENTE</v>
          </cell>
          <cell r="C3044" t="str">
            <v>M2</v>
          </cell>
        </row>
        <row r="3045">
          <cell r="A3045" t="str">
            <v>16.35.016</v>
          </cell>
          <cell r="B3045" t="str">
            <v>LIMPEZA DO SUBSTRATO, LAVAGEM COM SOLUCOES ACIDAS, PISOS E PAREDES</v>
          </cell>
          <cell r="C3045" t="str">
            <v>M2</v>
          </cell>
        </row>
        <row r="3046">
          <cell r="A3046" t="str">
            <v>16.35.017</v>
          </cell>
          <cell r="B3046" t="str">
            <v>LIMPEZA DO SUBSTRATO,LAVAGEM COM SOLUCOES ALCALINAS,PISOS E PAREDES</v>
          </cell>
          <cell r="C3046" t="str">
            <v>M2</v>
          </cell>
        </row>
        <row r="3047">
          <cell r="A3047" t="str">
            <v>16.35.018</v>
          </cell>
          <cell r="B3047" t="str">
            <v>LIMPEZA PARA REMOCAO DE OLEOS E GRAXAS IMPREGNADOS SUPERFICIALMENTE</v>
          </cell>
          <cell r="C3047" t="str">
            <v>M2</v>
          </cell>
        </row>
        <row r="3048">
          <cell r="A3048" t="str">
            <v>16.35.019</v>
          </cell>
          <cell r="B3048" t="str">
            <v>LIMPEZA DO SUBSTRATO, COM JATO DE AR COMPRIMIDO</v>
          </cell>
          <cell r="C3048" t="str">
            <v>M2</v>
          </cell>
        </row>
        <row r="3049">
          <cell r="A3049" t="str">
            <v>16.35.020</v>
          </cell>
          <cell r="B3049" t="str">
            <v>LIMPEZA DO SUBSTRATO COM UTILIZACAO DE SOLVENTE VOLATEIS</v>
          </cell>
          <cell r="C3049" t="str">
            <v>M2</v>
          </cell>
        </row>
        <row r="3050">
          <cell r="A3050" t="str">
            <v>16.35.021</v>
          </cell>
          <cell r="B3050" t="str">
            <v>PREPARACAO DO SUBSTRATOS POR SATURACAO COM AGUA</v>
          </cell>
          <cell r="C3050" t="str">
            <v>M2</v>
          </cell>
        </row>
        <row r="3051">
          <cell r="A3051" t="str">
            <v>16.35.022</v>
          </cell>
          <cell r="B3051" t="str">
            <v>PREPARACAO DO SUBSTRATO POR APICOAMENTO MANUAL DA SUPERFICIE</v>
          </cell>
          <cell r="C3051" t="str">
            <v>M2</v>
          </cell>
        </row>
        <row r="3052">
          <cell r="A3052" t="str">
            <v>16.36.001</v>
          </cell>
          <cell r="B3052" t="str">
            <v>REPAROS SUP LOC,ARGAM CIM C/POLIMEROS (1,0&lt;ESP&lt;3.0CM)-TIPO E</v>
          </cell>
          <cell r="C3052" t="str">
            <v>M2</v>
          </cell>
        </row>
        <row r="3053">
          <cell r="A3053" t="str">
            <v>16.36.002</v>
          </cell>
          <cell r="B3053" t="str">
            <v>REPAROS SUP LOC,ARGAM CIM C/POLIMEROS (1,0&lt;ESP&lt;3.0CM)-TIPO M</v>
          </cell>
          <cell r="C3053" t="str">
            <v>M2</v>
          </cell>
        </row>
        <row r="3054">
          <cell r="A3054" t="str">
            <v>16.36.003</v>
          </cell>
          <cell r="B3054" t="str">
            <v>REPAROS SUP LOC,ARGAM CIM C/POLIMEROS (1,0&lt;ESP&lt;3,0CM)-TIPO F</v>
          </cell>
          <cell r="C3054" t="str">
            <v>M2</v>
          </cell>
        </row>
        <row r="3055">
          <cell r="A3055" t="str">
            <v>16.36.005</v>
          </cell>
          <cell r="B3055" t="str">
            <v>REPAROS SUPERF LOCALIZ, ARGAM POLIMERICA BASE EPOXI (0,5&lt;ESP&lt;1,5CM)</v>
          </cell>
          <cell r="C3055" t="str">
            <v>M2</v>
          </cell>
        </row>
        <row r="3056">
          <cell r="A3056" t="str">
            <v>16.36.006</v>
          </cell>
          <cell r="B3056" t="str">
            <v>REPAROS SUPERF LOCALIZ,ARGAM POLIMERICA BASE POLIESTER (0,5&lt;ESP&lt;1,5CM)</v>
          </cell>
          <cell r="C3056" t="str">
            <v>M2</v>
          </cell>
        </row>
        <row r="3057">
          <cell r="A3057" t="str">
            <v>16.37.001</v>
          </cell>
          <cell r="B3057" t="str">
            <v>REPAROS SUPERF ARGAM BASE CIMENTO C/POLIMEROS (1,0&lt;ESP&lt;5,0CM)-TIPO E</v>
          </cell>
          <cell r="C3057" t="str">
            <v>M2</v>
          </cell>
        </row>
        <row r="3058">
          <cell r="A3058" t="str">
            <v>16.37.002</v>
          </cell>
          <cell r="B3058" t="str">
            <v>REPAROS SUPERF ARGAM BASE CIMENTO C/POLIMEROS (1,0&lt;ESP&lt;5,0CM)-TIPO M</v>
          </cell>
          <cell r="C3058" t="str">
            <v>M2</v>
          </cell>
        </row>
        <row r="3059">
          <cell r="A3059" t="str">
            <v>16.37.003</v>
          </cell>
          <cell r="B3059" t="str">
            <v>REPAROS SUPERF ARGAM BASE CIMENTO C/POLIMEROS (1,0&lt;ESP&lt;5,0CM)-TIPO F</v>
          </cell>
          <cell r="C3059" t="str">
            <v>M2</v>
          </cell>
        </row>
        <row r="3060">
          <cell r="A3060" t="str">
            <v>16.37.005</v>
          </cell>
          <cell r="B3060" t="str">
            <v>REPAROS SUPERF COM ARGAMASSA PROJETADA (1,0&lt;ESP&lt;7,0CM)-TIPO E</v>
          </cell>
          <cell r="C3060" t="str">
            <v>M2</v>
          </cell>
        </row>
        <row r="3061">
          <cell r="A3061" t="str">
            <v>16.37.006</v>
          </cell>
          <cell r="B3061" t="str">
            <v>REPAROS SUPERF COM ARGAMASSA PROJETADA (1,0&lt;ESP&lt;7,0CM)-TIPO M</v>
          </cell>
          <cell r="C3061" t="str">
            <v>M2</v>
          </cell>
        </row>
        <row r="3062">
          <cell r="A3062" t="str">
            <v>16.37.007</v>
          </cell>
          <cell r="B3062" t="str">
            <v>REPAROS SUPERF COM ARGAMASSA PROJETADA (1,0&lt;ESP&lt;7,0CM)-TIPO F</v>
          </cell>
          <cell r="C3062" t="str">
            <v>M2</v>
          </cell>
        </row>
        <row r="3063">
          <cell r="A3063" t="str">
            <v>16.37.009</v>
          </cell>
          <cell r="B3063" t="str">
            <v>REPAROS SUPERF ESTUCAM CORRETIVO,C/ARGAM POLIMERICA ESP&lt;5MM-TIPO E</v>
          </cell>
          <cell r="C3063" t="str">
            <v>M2</v>
          </cell>
        </row>
        <row r="3064">
          <cell r="A3064" t="str">
            <v>16.37.010</v>
          </cell>
          <cell r="B3064" t="str">
            <v>REPAROS SUPERF ESTUCAM CORRETIVO,C/ARGAM POLIMERICA ESP&lt;5MM-TIPO M</v>
          </cell>
          <cell r="C3064" t="str">
            <v>M2</v>
          </cell>
        </row>
        <row r="3065">
          <cell r="A3065" t="str">
            <v>16.37.011</v>
          </cell>
          <cell r="B3065" t="str">
            <v>REPAROS SUPERF ESTUCAM CORRETIVO,C/ARGAM POLIMERICA ESP&lt;5MM-TIPO F</v>
          </cell>
          <cell r="C3065" t="str">
            <v>M2</v>
          </cell>
        </row>
        <row r="3066">
          <cell r="A3066" t="str">
            <v>16.38.001</v>
          </cell>
          <cell r="B3066" t="str">
            <v>REPAROS DE JUNTAS C/ARGAM BASE CIMENTO C/POLIMEROS-TIPO E</v>
          </cell>
          <cell r="C3066" t="str">
            <v>M2</v>
          </cell>
        </row>
        <row r="3067">
          <cell r="A3067" t="str">
            <v>16.38.002</v>
          </cell>
          <cell r="B3067" t="str">
            <v>REPAROS DE JUNTAS C/ARGAM BASE CIMENTO C/POLIMEROS-TIPO M</v>
          </cell>
          <cell r="C3067" t="str">
            <v>M2</v>
          </cell>
        </row>
        <row r="3068">
          <cell r="A3068" t="str">
            <v>16.38.003</v>
          </cell>
          <cell r="B3068" t="str">
            <v>REPAROS DE JUNTAS C/ARGAM BASE CIMENTO C/ POLIMEROS-TIPO F</v>
          </cell>
          <cell r="C3068" t="str">
            <v>M2</v>
          </cell>
        </row>
        <row r="3069">
          <cell r="A3069" t="str">
            <v>16.38.005</v>
          </cell>
          <cell r="B3069" t="str">
            <v>REPAROS EM JUNTAS, C/ARGAM BASE EPOXI P/ESP ATE 1,5CM</v>
          </cell>
          <cell r="C3069" t="str">
            <v>M2</v>
          </cell>
        </row>
        <row r="3070">
          <cell r="A3070" t="str">
            <v>16.38.006</v>
          </cell>
          <cell r="B3070" t="str">
            <v>JUNTAS C/ELASTOMEROS POLISSULFETOS OU BOR SILICONE SEC TRANSV 2X2CM</v>
          </cell>
          <cell r="C3070" t="str">
            <v>D3</v>
          </cell>
        </row>
        <row r="3071">
          <cell r="A3071" t="str">
            <v>16.39.001</v>
          </cell>
          <cell r="B3071" t="str">
            <v>REPAROS PROFUNDOS COM GRAUTE BASE CIMENTO (3,0&lt;ESP&lt;5,0CM)</v>
          </cell>
          <cell r="C3071" t="str">
            <v>M3</v>
          </cell>
        </row>
        <row r="3072">
          <cell r="A3072" t="str">
            <v>16.39.002</v>
          </cell>
          <cell r="B3072" t="str">
            <v>REPAROS PROFUNDOS, MICROCONCRETO COM POLIMEROS (5,0&lt;ESP&lt;30,0CM)</v>
          </cell>
          <cell r="C3072" t="str">
            <v>M3</v>
          </cell>
        </row>
        <row r="3073">
          <cell r="A3073" t="str">
            <v>16.39.003</v>
          </cell>
          <cell r="B3073" t="str">
            <v>REPAROS PROF EXEC C/ARGAM SECA DRY PACK ISENTA RETR(3,0&lt;ESP&lt;10,0CM)</v>
          </cell>
          <cell r="C3073" t="str">
            <v>M3</v>
          </cell>
        </row>
        <row r="3074">
          <cell r="A3074" t="str">
            <v>16.39.004</v>
          </cell>
          <cell r="B3074" t="str">
            <v>FORMAS PARA REPAROS PROFUNDOS (ESP&gt;3,0CM)</v>
          </cell>
          <cell r="C3074" t="str">
            <v>M2</v>
          </cell>
        </row>
        <row r="3075">
          <cell r="A3075" t="str">
            <v>16.39.005</v>
          </cell>
          <cell r="B3075" t="str">
            <v>APLICACAO DE MEMBRANA DE CURA QUIMICA EM REPAROS ESTRUTURAIS</v>
          </cell>
          <cell r="C3075" t="str">
            <v>M2</v>
          </cell>
        </row>
        <row r="3076">
          <cell r="A3076" t="str">
            <v>16.40.001</v>
          </cell>
          <cell r="B3076" t="str">
            <v>PROTECAO DE ARMADURAS COM TINTA DE ALTO TEOR DE ZINCO</v>
          </cell>
          <cell r="C3076" t="str">
            <v>M</v>
          </cell>
        </row>
        <row r="3077">
          <cell r="A3077" t="str">
            <v>16.40.002</v>
          </cell>
          <cell r="B3077" t="str">
            <v>ARGAMASSA OU CONCRETO DE REPARO COM INIBIDORES DE CORROSAO</v>
          </cell>
          <cell r="C3077" t="str">
            <v>M3</v>
          </cell>
        </row>
        <row r="3078">
          <cell r="A3078" t="str">
            <v>16.41.001</v>
          </cell>
          <cell r="B3078" t="str">
            <v>EMENDA POR TRASPASSE, PARA RECONSTITUICAO DA SECAO DA ARMADURA</v>
          </cell>
          <cell r="C3078" t="str">
            <v>KG</v>
          </cell>
        </row>
        <row r="3079">
          <cell r="A3079" t="str">
            <v>16.41.002</v>
          </cell>
          <cell r="B3079" t="str">
            <v>EMENDAS POR SOLDA DE TOPO, P/RECONSTITUICAO DA SECAO DA ARMADURA</v>
          </cell>
          <cell r="C3079" t="str">
            <v>UN</v>
          </cell>
        </row>
        <row r="3080">
          <cell r="A3080" t="str">
            <v>16.42.001</v>
          </cell>
          <cell r="B3080" t="str">
            <v>REPARO ESTRUTURAL POR INJECAO RESINA BASE EPOXI EM FISSURAS 0,3A9,0MM</v>
          </cell>
          <cell r="C3080" t="str">
            <v>M</v>
          </cell>
        </row>
        <row r="3081">
          <cell r="A3081" t="str">
            <v>16.42.002</v>
          </cell>
          <cell r="B3081" t="str">
            <v>REPARO ESTRUTURAL C/APLICACAO DE GRAUTE BASE EPOXI TRINCAS DE 10A40MM</v>
          </cell>
          <cell r="C3081" t="str">
            <v>M</v>
          </cell>
        </row>
        <row r="3082">
          <cell r="A3082" t="str">
            <v>16.42.003</v>
          </cell>
          <cell r="B3082" t="str">
            <v>REPARO ESTR VIGAS LAJES PILARES C/APLIC GRAUTE BASE EPOXI VAOS 35A70MM</v>
          </cell>
          <cell r="C3082" t="str">
            <v>M</v>
          </cell>
        </row>
        <row r="3083">
          <cell r="A3083" t="str">
            <v>16.42.004</v>
          </cell>
          <cell r="B3083" t="str">
            <v>TRATAMENTO DE MICRO FISSURAS POR SILICATACAO OU FLUORSILICATACAO</v>
          </cell>
          <cell r="C3083" t="str">
            <v>M2</v>
          </cell>
        </row>
        <row r="3084">
          <cell r="A3084" t="str">
            <v>16.43.001</v>
          </cell>
          <cell r="B3084" t="str">
            <v>FUROS EM CONCRETO COM D=1" E PROFUNDIDADE 5CM</v>
          </cell>
          <cell r="C3084" t="str">
            <v>UN</v>
          </cell>
        </row>
        <row r="3085">
          <cell r="A3085" t="str">
            <v>16.43.002</v>
          </cell>
          <cell r="B3085" t="str">
            <v>FUROS EM CONCRETO COM D=1" E PROFUNDIDADE 15CM</v>
          </cell>
          <cell r="C3085" t="str">
            <v>UN</v>
          </cell>
        </row>
        <row r="3086">
          <cell r="A3086" t="str">
            <v>16.43.003</v>
          </cell>
          <cell r="B3086" t="str">
            <v>FUROS EM CONCRETO COM D=1" E PROFUNDIDADE 30CM</v>
          </cell>
          <cell r="C3086" t="str">
            <v>UN</v>
          </cell>
        </row>
        <row r="3087">
          <cell r="A3087" t="str">
            <v>16.43.004</v>
          </cell>
          <cell r="B3087" t="str">
            <v>FUROS EM CONCRETO COM D=3/4" E PROFUNDIDADE 5CM</v>
          </cell>
          <cell r="C3087" t="str">
            <v>UN</v>
          </cell>
        </row>
        <row r="3088">
          <cell r="A3088" t="str">
            <v>16.43.005</v>
          </cell>
          <cell r="B3088" t="str">
            <v>FUROS EM CONCRETO COM D=3/4" E PROFUNDIDADE 15CM</v>
          </cell>
          <cell r="C3088" t="str">
            <v>UN</v>
          </cell>
        </row>
        <row r="3089">
          <cell r="A3089" t="str">
            <v>16.43.006</v>
          </cell>
          <cell r="B3089" t="str">
            <v>FUROS EM CONCRETO COM D=3/4" E PROFUNDIDADE 30CM</v>
          </cell>
          <cell r="C3089" t="str">
            <v>UN</v>
          </cell>
        </row>
        <row r="3090">
          <cell r="A3090" t="str">
            <v>16.43.007</v>
          </cell>
          <cell r="B3090" t="str">
            <v>FUROS EM CONCRETO COM D=1/2" E PROFUNDIDADE 5CM</v>
          </cell>
          <cell r="C3090" t="str">
            <v>UN</v>
          </cell>
        </row>
        <row r="3091">
          <cell r="A3091" t="str">
            <v>16.43.008</v>
          </cell>
          <cell r="B3091" t="str">
            <v>FUROS EM CONCRETO COM D=1/2" E PROFUNDIDADE 15CM</v>
          </cell>
          <cell r="C3091" t="str">
            <v>UN</v>
          </cell>
        </row>
        <row r="3092">
          <cell r="A3092" t="str">
            <v>16.43.009</v>
          </cell>
          <cell r="B3092" t="str">
            <v>FUROS EM CONCRETO COM D=1/2" E PROFUNDIDADE 30CM</v>
          </cell>
          <cell r="C3092" t="str">
            <v>UN</v>
          </cell>
        </row>
        <row r="3093">
          <cell r="A3093" t="str">
            <v>16.43.010</v>
          </cell>
          <cell r="B3093" t="str">
            <v>FUROS EM CONCRETO COM D=3/8" E PROFUNDIDADE 5CM</v>
          </cell>
          <cell r="C3093" t="str">
            <v>UN</v>
          </cell>
        </row>
        <row r="3094">
          <cell r="A3094" t="str">
            <v>16.43.011</v>
          </cell>
          <cell r="B3094" t="str">
            <v>FUROS EM CONCRETO COM D=3/8" E PROFUNDIDADE 15CM</v>
          </cell>
          <cell r="C3094" t="str">
            <v>UN</v>
          </cell>
        </row>
        <row r="3095">
          <cell r="A3095" t="str">
            <v>16.43.012</v>
          </cell>
          <cell r="B3095" t="str">
            <v>FUROS EM CONCRETO COM D=3/8" E PROFUNDIDADE 30CM</v>
          </cell>
          <cell r="C3095" t="str">
            <v>UN</v>
          </cell>
        </row>
        <row r="3096">
          <cell r="A3096" t="str">
            <v>16.43.013</v>
          </cell>
          <cell r="B3096" t="str">
            <v>FURO EM CONCRETO COM D=3/8"</v>
          </cell>
          <cell r="C3096" t="str">
            <v>M</v>
          </cell>
        </row>
        <row r="3097">
          <cell r="A3097" t="str">
            <v>16.43.014</v>
          </cell>
          <cell r="B3097" t="str">
            <v>FURO EM CONCRETO COM D=1/2"</v>
          </cell>
          <cell r="C3097" t="str">
            <v>M</v>
          </cell>
        </row>
        <row r="3098">
          <cell r="A3098" t="str">
            <v>16.43.015</v>
          </cell>
          <cell r="B3098" t="str">
            <v>FURO EM CONCRETO COM D=5/8"</v>
          </cell>
          <cell r="C3098" t="str">
            <v>M</v>
          </cell>
        </row>
        <row r="3099">
          <cell r="A3099" t="str">
            <v>16.43.016</v>
          </cell>
          <cell r="B3099" t="str">
            <v>FURO EM CONCRETO COM D=3/4"</v>
          </cell>
          <cell r="C3099" t="str">
            <v>M</v>
          </cell>
        </row>
        <row r="3100">
          <cell r="A3100" t="str">
            <v>16.43.017</v>
          </cell>
          <cell r="B3100" t="str">
            <v>FURO EM CONCRETO COM D=1"</v>
          </cell>
          <cell r="C3100" t="str">
            <v>M</v>
          </cell>
        </row>
        <row r="3101">
          <cell r="A3101" t="str">
            <v>16.43.020</v>
          </cell>
          <cell r="B3101" t="str">
            <v>TAXA DE MOBILIZAÇÃO EQUIP. FUROS EM CONCRETO</v>
          </cell>
          <cell r="C3101" t="str">
            <v>UN</v>
          </cell>
        </row>
        <row r="3102">
          <cell r="A3102" t="str">
            <v>16.44.001</v>
          </cell>
          <cell r="B3102" t="str">
            <v>FORNECIMENTO E COLOCACAO DE CHUMBADORES QUIMICOS D=3/4"</v>
          </cell>
          <cell r="C3102" t="str">
            <v>UN</v>
          </cell>
        </row>
        <row r="3103">
          <cell r="A3103" t="str">
            <v>16.44.002</v>
          </cell>
          <cell r="B3103" t="str">
            <v>FORNECIMENTO E COLOCACAO DE CHUMBADORES QUIMICOS D=1/2"</v>
          </cell>
          <cell r="C3103" t="str">
            <v>UN</v>
          </cell>
        </row>
        <row r="3104">
          <cell r="A3104" t="str">
            <v>16.44.003</v>
          </cell>
          <cell r="B3104" t="str">
            <v>FORNECIMENTO E COLOCACAO DE CHUMBADORES QUIMICOS D=3/8"</v>
          </cell>
          <cell r="C3104" t="str">
            <v>UN</v>
          </cell>
        </row>
        <row r="3105">
          <cell r="A3105" t="str">
            <v>16.45.001</v>
          </cell>
          <cell r="B3105" t="str">
            <v>FORNECIMENTO E COLOCACAO DE CHUMBADORES EXPANSIVEIS D=3/4"</v>
          </cell>
          <cell r="C3105" t="str">
            <v>UN</v>
          </cell>
        </row>
        <row r="3106">
          <cell r="A3106" t="str">
            <v>16.45.002</v>
          </cell>
          <cell r="B3106" t="str">
            <v>FORNECIMENTO E COLOCACAO DE CHUMBADORES EXPANSIVEIS D=1/2"</v>
          </cell>
          <cell r="C3106" t="str">
            <v>UN</v>
          </cell>
        </row>
        <row r="3107">
          <cell r="A3107" t="str">
            <v>16.45.003</v>
          </cell>
          <cell r="B3107" t="str">
            <v>FORNECIMENTO E COLOCACAO DE CHUMBADORES EXPANSIVEIS D=3/8"</v>
          </cell>
          <cell r="C3107" t="str">
            <v>UN</v>
          </cell>
        </row>
        <row r="3108">
          <cell r="A3108" t="str">
            <v>16.45.010</v>
          </cell>
          <cell r="B3108" t="str">
            <v>PINOS WALSIWA PARA FIXACAO DE ARMADURAS</v>
          </cell>
          <cell r="C3108" t="str">
            <v>UN</v>
          </cell>
        </row>
        <row r="3109">
          <cell r="A3109" t="str">
            <v>16.46.001</v>
          </cell>
          <cell r="B3109" t="str">
            <v>ANCORAGEM DE BARRAS DE ACO, COM RESINA BASE DE POLIESTER</v>
          </cell>
          <cell r="C3109" t="str">
            <v>D3</v>
          </cell>
        </row>
        <row r="3110">
          <cell r="A3110" t="str">
            <v>16.46.002</v>
          </cell>
          <cell r="B3110" t="str">
            <v>ANCORAGEM DE BARRAS DE ACO COM RESINA BASE EPOXI</v>
          </cell>
          <cell r="C3110" t="str">
            <v>D3</v>
          </cell>
        </row>
        <row r="3111">
          <cell r="A3111" t="str">
            <v>16.47.001</v>
          </cell>
          <cell r="B3111" t="str">
            <v>PREPARACAO DE PONTE DE ADERENCIA COM ADESIVO ACRILICO</v>
          </cell>
          <cell r="C3111" t="str">
            <v>M2</v>
          </cell>
        </row>
        <row r="3112">
          <cell r="A3112" t="str">
            <v>16.47.002</v>
          </cell>
          <cell r="B3112" t="str">
            <v>PREPARACAO DE PONTE DE ADERENCIA COM ADESIVO BASE EPOXI</v>
          </cell>
          <cell r="C3112" t="str">
            <v>M2</v>
          </cell>
        </row>
        <row r="3113">
          <cell r="A3113" t="str">
            <v>16.48.001</v>
          </cell>
          <cell r="B3113" t="str">
            <v>LIXAMENTO MANUAL</v>
          </cell>
          <cell r="C3113" t="str">
            <v>M2</v>
          </cell>
        </row>
        <row r="3114">
          <cell r="A3114" t="str">
            <v>16.48.002</v>
          </cell>
          <cell r="B3114" t="str">
            <v>LIXAMENTO GROSSO OU FINO COM LIXADEIRA ELETRICA</v>
          </cell>
          <cell r="C3114" t="str">
            <v>M2</v>
          </cell>
        </row>
        <row r="3115">
          <cell r="A3115" t="str">
            <v>16.48.003</v>
          </cell>
          <cell r="B3115" t="str">
            <v>APLICACAO MANUAL DE ESTUQUE E PREPARO DE PASTA</v>
          </cell>
          <cell r="C3115" t="str">
            <v>M2</v>
          </cell>
        </row>
        <row r="3116">
          <cell r="A3116" t="str">
            <v>16.48.004</v>
          </cell>
          <cell r="B3116" t="str">
            <v>POLIMENTO DO ESTUQUE, LIXAMENTO MANUAL</v>
          </cell>
          <cell r="C3116" t="str">
            <v>M2</v>
          </cell>
        </row>
        <row r="3117">
          <cell r="A3117" t="str">
            <v>16.48.005</v>
          </cell>
          <cell r="B3117" t="str">
            <v>APLICACAO PINTURA HIDROFUGANTE UMA DEMAO,SILICONE BASE AGUA</v>
          </cell>
          <cell r="C3117" t="str">
            <v>M2</v>
          </cell>
        </row>
        <row r="3118">
          <cell r="A3118" t="str">
            <v>16.48.006</v>
          </cell>
          <cell r="B3118" t="str">
            <v>APLICACAO PINTURA HIDROFUGANTE EM DUAS DEMAOS,SILICONE BASE SOLVENTE</v>
          </cell>
          <cell r="C3118" t="str">
            <v>M2</v>
          </cell>
        </row>
        <row r="3119">
          <cell r="A3119" t="str">
            <v>16.48.007</v>
          </cell>
          <cell r="B3119" t="str">
            <v>APLICAÇAO PINTURA HIDROF. DUAS DEMAOS, SILOXANO OLIGOMERICO BASE SOLVENTE</v>
          </cell>
          <cell r="C3119" t="str">
            <v>M2</v>
          </cell>
        </row>
        <row r="3120">
          <cell r="A3120" t="str">
            <v>16.48.008</v>
          </cell>
          <cell r="B3120" t="str">
            <v>APLICAÇAO PINTURA HIDROF. DUAS DEMAOS, SILOXANO POLIMERICO BASE SOLVENTE</v>
          </cell>
          <cell r="C3120" t="str">
            <v>M2</v>
          </cell>
        </row>
        <row r="3121">
          <cell r="A3121" t="str">
            <v>16.48.009</v>
          </cell>
          <cell r="B3121" t="str">
            <v>APLICACAO PINTURA IMPERM DUAS DEMAOS VERNIZ EPOXI BICOMPONENTE</v>
          </cell>
          <cell r="C3121" t="str">
            <v>M2</v>
          </cell>
        </row>
        <row r="3122">
          <cell r="A3122" t="str">
            <v>16.48.010</v>
          </cell>
          <cell r="B3122" t="str">
            <v>APLICACAO PINTURA IMPERM DUAS DEMAOS VERNIZ POLIUR ALIF BICOMPONENTES</v>
          </cell>
          <cell r="C3122" t="str">
            <v>M2</v>
          </cell>
        </row>
        <row r="3123">
          <cell r="A3123" t="str">
            <v>16.48.011</v>
          </cell>
          <cell r="B3123" t="str">
            <v>APLICACAO PINTURA IMPERM DUAS DEMAOS VERNIZ POLIUR ALIF MONOCOMPONENTE</v>
          </cell>
          <cell r="C3123" t="str">
            <v>M2</v>
          </cell>
        </row>
        <row r="3124">
          <cell r="A3124" t="str">
            <v>16.48.012</v>
          </cell>
          <cell r="B3124" t="str">
            <v>APLICACAO PINTURA IMPERM DUAS DEMAOS VERNIZ ACRILICO BASE SOLVENTE</v>
          </cell>
          <cell r="C3124" t="str">
            <v>M2</v>
          </cell>
        </row>
        <row r="3125">
          <cell r="A3125" t="str">
            <v>16.48.013</v>
          </cell>
          <cell r="B3125" t="str">
            <v>APLICACAO PINTURA IMPERM PRIMER DUAS DEMAOS VERNIZ ACRILICO BASE AGUA</v>
          </cell>
          <cell r="C3125" t="str">
            <v>M2</v>
          </cell>
        </row>
        <row r="3126">
          <cell r="A3126" t="str">
            <v>16.48.014</v>
          </cell>
          <cell r="B3126" t="str">
            <v>APLICACAO PINTURA IMPERM DUAS DEMAOS,BORRACHA CLORADA BASE SOLVENTE</v>
          </cell>
          <cell r="C3126" t="str">
            <v>M2</v>
          </cell>
        </row>
        <row r="3127">
          <cell r="A3127" t="str">
            <v>16.48.015</v>
          </cell>
          <cell r="B3127" t="str">
            <v>APLICACAO PINTURA IMPERM DUAS DEMAOS SITEMA DUPLO EPOXI POLIURETANO</v>
          </cell>
          <cell r="C3127" t="str">
            <v>M2</v>
          </cell>
        </row>
        <row r="3128">
          <cell r="A3128" t="str">
            <v>16.48.016</v>
          </cell>
          <cell r="B3128" t="str">
            <v>APLICACAO PINTURA IMPERM DUAS DEMAOS SISTEMA DUPLO SILANO SILOXANO</v>
          </cell>
          <cell r="C3128" t="str">
            <v>M2</v>
          </cell>
        </row>
        <row r="3129">
          <cell r="A3129" t="str">
            <v>16.48.031</v>
          </cell>
          <cell r="B3129" t="str">
            <v>PREPARACAO SUPERF C/ JATEAMENTO ABRAS PAD SA 2X1/2" APLIC FUNDO PRIMER</v>
          </cell>
          <cell r="C3129" t="str">
            <v>M2</v>
          </cell>
        </row>
        <row r="3130">
          <cell r="A3130" t="str">
            <v>16.48.035</v>
          </cell>
          <cell r="B3130" t="str">
            <v>PINTURA INTUMESCENTE P/ REVESTIMENTO CONTRA FOGO EM ESTR METALICA</v>
          </cell>
          <cell r="C3130" t="str">
            <v>M2</v>
          </cell>
        </row>
        <row r="3131">
          <cell r="A3131" t="str">
            <v>16.48.040</v>
          </cell>
          <cell r="B3131" t="str">
            <v>ARGAMASSA PROJETADA P/ REVESTIMENTO CONTRA FOGO EM ESTR METALICA</v>
          </cell>
          <cell r="C3131" t="str">
            <v>M2</v>
          </cell>
        </row>
        <row r="3132">
          <cell r="A3132" t="str">
            <v>16.49.001</v>
          </cell>
          <cell r="B3132" t="str">
            <v>APARELHO DE APOIO DE NEOPRENE FRETADO</v>
          </cell>
          <cell r="C3132" t="str">
            <v>D3</v>
          </cell>
        </row>
        <row r="3133">
          <cell r="A3133" t="str">
            <v>16.50.001</v>
          </cell>
          <cell r="B3133" t="str">
            <v>DEMOLIÇÃO DE TUBO DE F.G. P/ SUST DE TELA ALAMBR INCL BASE FIXAÇÃO</v>
          </cell>
          <cell r="C3133" t="str">
            <v>UN</v>
          </cell>
        </row>
        <row r="3134">
          <cell r="A3134" t="str">
            <v>16.50.002</v>
          </cell>
          <cell r="B3134" t="str">
            <v>DEMOLIÇÃO DE TELA DE ARAME GALVANIZADO</v>
          </cell>
          <cell r="C3134" t="str">
            <v>M2</v>
          </cell>
        </row>
        <row r="3135">
          <cell r="A3135" t="str">
            <v>16.50.010</v>
          </cell>
          <cell r="B3135" t="str">
            <v>DEMOLICAO DE PISO DE CONCRETO SIMPLES CAPEADO</v>
          </cell>
          <cell r="C3135" t="str">
            <v>M3</v>
          </cell>
        </row>
        <row r="3136">
          <cell r="A3136" t="str">
            <v>16.50.015</v>
          </cell>
          <cell r="B3136" t="str">
            <v>DEMOLICAO DE PISO DE CONCRETO COM RETRO ESCAVADEIRA</v>
          </cell>
          <cell r="C3136" t="str">
            <v>M3</v>
          </cell>
        </row>
        <row r="3137">
          <cell r="A3137" t="str">
            <v>16.50.099</v>
          </cell>
          <cell r="B3137" t="str">
            <v>DEMOLICOES</v>
          </cell>
          <cell r="C3137" t="str">
            <v>MV</v>
          </cell>
        </row>
        <row r="3138">
          <cell r="A3138" t="str">
            <v>16.80.002</v>
          </cell>
          <cell r="B3138" t="str">
            <v>TELA DE ARAME GALVANIZADO N.10 MALHA 2"</v>
          </cell>
          <cell r="C3138" t="str">
            <v>M2</v>
          </cell>
        </row>
        <row r="3139">
          <cell r="A3139" t="str">
            <v>16.80.006</v>
          </cell>
          <cell r="B3139" t="str">
            <v>FERRO TRABALHADO (GRADIL)</v>
          </cell>
          <cell r="C3139" t="str">
            <v>KG</v>
          </cell>
        </row>
        <row r="3140">
          <cell r="A3140" t="str">
            <v>16.80.007</v>
          </cell>
          <cell r="B3140" t="str">
            <v>PINGADEIRA PARA MUROS DE ALVENARIA</v>
          </cell>
          <cell r="C3140" t="str">
            <v>M</v>
          </cell>
        </row>
        <row r="3141">
          <cell r="A3141" t="str">
            <v>16.80.008</v>
          </cell>
          <cell r="B3141" t="str">
            <v>QUADRA DE ESPORTES - PISO DE CONCRETO NAO ARMADO</v>
          </cell>
          <cell r="C3141" t="str">
            <v>M2</v>
          </cell>
        </row>
        <row r="3142">
          <cell r="A3142" t="str">
            <v>16.80.009</v>
          </cell>
          <cell r="B3142" t="str">
            <v>QUADRA DE ESPORTES - PISO DE CONCRETO ARMADO</v>
          </cell>
          <cell r="C3142" t="str">
            <v>M2</v>
          </cell>
        </row>
        <row r="3143">
          <cell r="A3143" t="str">
            <v>16.80.010</v>
          </cell>
          <cell r="B3143" t="str">
            <v>TELA DE ARAME GALVANIZADO N.12 MALHA 2"</v>
          </cell>
          <cell r="C3143" t="str">
            <v>M2</v>
          </cell>
        </row>
        <row r="3144">
          <cell r="A3144" t="str">
            <v>16.80.012</v>
          </cell>
          <cell r="B3144" t="str">
            <v>TUBO DE F.G. 2" P/ SUSTENT TELA DE ALAMBRADO EXCL BASE-MONTANTE</v>
          </cell>
          <cell r="C3144" t="str">
            <v>M</v>
          </cell>
        </row>
        <row r="3145">
          <cell r="A3145" t="str">
            <v>16.80.013</v>
          </cell>
          <cell r="B3145" t="str">
            <v>PISO DE CONCRETO DESEMPENADO C/ REQUADRO 1.80CM E=6CM</v>
          </cell>
          <cell r="C3145" t="str">
            <v>M2</v>
          </cell>
        </row>
        <row r="3146">
          <cell r="A3146" t="str">
            <v>16.80.014</v>
          </cell>
          <cell r="B3146" t="str">
            <v>LASTRO DE BRITA GRADUADA COMPACTAÇÃO MECÂNICA E=8CM</v>
          </cell>
          <cell r="C3146" t="str">
            <v>M2</v>
          </cell>
        </row>
        <row r="3147">
          <cell r="A3147" t="str">
            <v>16.80.015</v>
          </cell>
          <cell r="B3147" t="str">
            <v>ISOLAMENTO COM LONA PRETA</v>
          </cell>
          <cell r="C3147" t="str">
            <v>M2</v>
          </cell>
        </row>
        <row r="3148">
          <cell r="A3148" t="str">
            <v>16.80.016</v>
          </cell>
          <cell r="B3148" t="str">
            <v>TELA Q-92 PARA PISO DE CONCRETO</v>
          </cell>
          <cell r="C3148" t="str">
            <v>M2</v>
          </cell>
        </row>
        <row r="3149">
          <cell r="A3149" t="str">
            <v>16.80.017</v>
          </cell>
          <cell r="B3149" t="str">
            <v>TELA Q-138 E ESPAÇADOR TRELIÇADO P/PISO DE CONCRETO</v>
          </cell>
          <cell r="C3149" t="str">
            <v>M2</v>
          </cell>
        </row>
        <row r="3150">
          <cell r="A3150" t="str">
            <v>16.80.018</v>
          </cell>
          <cell r="B3150" t="str">
            <v>PISO DE CONCRETO FCK=25MPA E=5CM</v>
          </cell>
          <cell r="C3150" t="str">
            <v>M2</v>
          </cell>
        </row>
        <row r="3151">
          <cell r="A3151" t="str">
            <v>16.80.019</v>
          </cell>
          <cell r="B3151" t="str">
            <v>PISO DE CONCRETO FCK=25MPA E=8CM DESEMPENAMENTO MECÂNICO</v>
          </cell>
          <cell r="C3151" t="str">
            <v>M2</v>
          </cell>
        </row>
        <row r="3152">
          <cell r="A3152" t="str">
            <v>16.80.022</v>
          </cell>
          <cell r="B3152" t="str">
            <v>CESTO PARA TABELA DE BASQUETE</v>
          </cell>
          <cell r="C3152" t="str">
            <v>UN</v>
          </cell>
        </row>
        <row r="3153">
          <cell r="A3153" t="str">
            <v>16.80.023</v>
          </cell>
          <cell r="B3153" t="str">
            <v>PISO DE CONCRETO COM FIBRA FCK=25MPA E=8CM DESEMPENAMENTO MECÂNICO</v>
          </cell>
          <cell r="C3153" t="str">
            <v>M2</v>
          </cell>
        </row>
        <row r="3154">
          <cell r="A3154" t="str">
            <v>16.80.024</v>
          </cell>
          <cell r="B3154" t="str">
            <v>TABELA DE BASQUETE COM ARO E CESTO</v>
          </cell>
          <cell r="C3154" t="str">
            <v>UN</v>
          </cell>
        </row>
        <row r="3155">
          <cell r="A3155" t="str">
            <v>16.80.025</v>
          </cell>
          <cell r="B3155" t="str">
            <v>TUBO DE F.G. 1 1/4" P/ SUSTENT.TELA DE ALAMBRADO EXCL BASE-TRAVAMENTO</v>
          </cell>
          <cell r="C3155" t="str">
            <v>M</v>
          </cell>
        </row>
        <row r="3156">
          <cell r="A3156" t="str">
            <v>16.80.026</v>
          </cell>
          <cell r="B3156" t="str">
            <v>TRELIÇA METÁLICA GALV. A FOGO P/TABELA DE BASQUETE MOD.QE-37 A QE-40</v>
          </cell>
          <cell r="C3156" t="str">
            <v>M</v>
          </cell>
        </row>
        <row r="3157">
          <cell r="A3157" t="str">
            <v>16.80.031</v>
          </cell>
          <cell r="B3157" t="str">
            <v>CONCRETO ESTRUTURAL Fck 20Mpa PREPARADO NO LOCAL, LANÇADO E ADENSADO</v>
          </cell>
          <cell r="C3157" t="str">
            <v>M3</v>
          </cell>
        </row>
        <row r="3158">
          <cell r="A3158" t="str">
            <v>16.80.070</v>
          </cell>
          <cell r="B3158" t="str">
            <v>SUMIDOURO - COROAMENTO, INCLUSIVE ESCAVACAO</v>
          </cell>
          <cell r="C3158" t="str">
            <v>M</v>
          </cell>
        </row>
        <row r="3159">
          <cell r="A3159" t="str">
            <v>16.80.071</v>
          </cell>
          <cell r="B3159" t="str">
            <v>SUMIDOURO - ESCAVACAO</v>
          </cell>
          <cell r="C3159" t="str">
            <v>M</v>
          </cell>
        </row>
        <row r="3160">
          <cell r="A3160" t="str">
            <v>16.80.072</v>
          </cell>
          <cell r="B3160" t="str">
            <v>SUMIDOURO - BRITA</v>
          </cell>
          <cell r="C3160" t="str">
            <v>M3</v>
          </cell>
        </row>
        <row r="3161">
          <cell r="A3161" t="str">
            <v>16.80.084</v>
          </cell>
          <cell r="B3161" t="str">
            <v>DUTO COLETOR DE ENTULHO - LOCAÇÃO MENSAL</v>
          </cell>
          <cell r="C3161" t="str">
            <v>M</v>
          </cell>
        </row>
        <row r="3162">
          <cell r="A3162" t="str">
            <v>16.80.086</v>
          </cell>
          <cell r="B3162" t="str">
            <v>LIMPEZA DE APARELHOS SANITARIOS</v>
          </cell>
          <cell r="C3162" t="str">
            <v>UN</v>
          </cell>
        </row>
        <row r="3163">
          <cell r="A3163" t="str">
            <v>16.80.087</v>
          </cell>
          <cell r="B3163" t="str">
            <v>LIMPEZA DE REVESTIMENTOS HIDRAULICOS</v>
          </cell>
          <cell r="C3163" t="str">
            <v>M2</v>
          </cell>
        </row>
        <row r="3164">
          <cell r="A3164" t="str">
            <v>16.80.088</v>
          </cell>
          <cell r="B3164" t="str">
            <v>LIMPEZA DE VIDROS</v>
          </cell>
          <cell r="C3164" t="str">
            <v>M2</v>
          </cell>
        </row>
        <row r="3165">
          <cell r="A3165" t="str">
            <v>16.80.089</v>
          </cell>
          <cell r="B3165" t="str">
            <v>LIMPEZA DE CAIXA D'AGUA ATE 1000 LITROS</v>
          </cell>
          <cell r="C3165" t="str">
            <v>UN</v>
          </cell>
        </row>
        <row r="3166">
          <cell r="A3166" t="str">
            <v>16.80.090</v>
          </cell>
          <cell r="B3166" t="str">
            <v>LIMPEZA DE CAIXAS D'AGUA ATE 10.000 LITROS</v>
          </cell>
          <cell r="C3166" t="str">
            <v>UN</v>
          </cell>
        </row>
        <row r="3167">
          <cell r="A3167" t="str">
            <v>16.80.091</v>
          </cell>
          <cell r="B3167" t="str">
            <v>LIMPEZA DE CAIXAS D'AGUA ACIMA DE 10.000 LITROS</v>
          </cell>
          <cell r="C3167" t="str">
            <v>UN</v>
          </cell>
        </row>
        <row r="3168">
          <cell r="A3168" t="str">
            <v>16.80.092</v>
          </cell>
          <cell r="B3168" t="str">
            <v>LIMPEZA DE CAIXILHOS METALICOS</v>
          </cell>
          <cell r="C3168" t="str">
            <v>M2</v>
          </cell>
        </row>
        <row r="3169">
          <cell r="A3169" t="str">
            <v>16.80.093</v>
          </cell>
          <cell r="B3169" t="str">
            <v>LIMPEZA DE CAIXA DE INSPECAO</v>
          </cell>
          <cell r="C3169" t="str">
            <v>UN</v>
          </cell>
        </row>
        <row r="3170">
          <cell r="A3170" t="str">
            <v>16.80.094</v>
          </cell>
          <cell r="B3170" t="str">
            <v>LIMPEZA DE FOSSA SEPTICA</v>
          </cell>
          <cell r="C3170" t="str">
            <v>M3</v>
          </cell>
        </row>
        <row r="3171">
          <cell r="A3171" t="str">
            <v>16.80.095</v>
          </cell>
          <cell r="B3171" t="str">
            <v>LIMPEZA DE SUMIDOURO POR VIAGEM DE 7 M3</v>
          </cell>
          <cell r="C3171" t="str">
            <v>VG</v>
          </cell>
        </row>
        <row r="3172">
          <cell r="A3172" t="str">
            <v>16.80.097</v>
          </cell>
          <cell r="B3172" t="str">
            <v>CAÇAMBA DE 4M3 PARA RETIRADA DE ENTULHO</v>
          </cell>
          <cell r="C3172" t="str">
            <v>UN</v>
          </cell>
        </row>
        <row r="3173">
          <cell r="A3173" t="str">
            <v>16.80.098</v>
          </cell>
          <cell r="B3173" t="str">
            <v>RETIRADA DE ENTULHO</v>
          </cell>
          <cell r="C3173" t="str">
            <v>M3</v>
          </cell>
        </row>
        <row r="3174">
          <cell r="A3174" t="str">
            <v>16.80.099</v>
          </cell>
          <cell r="B3174" t="str">
            <v>SERVICOS COMPLEMENTARES - CONSERVACAO</v>
          </cell>
          <cell r="C3174" t="str">
            <v>MV</v>
          </cell>
        </row>
        <row r="3175">
          <cell r="A3175" t="str">
            <v>16.80.100</v>
          </cell>
          <cell r="B3175" t="str">
            <v>REMOÇÃO DE RESÍDUOS ( PODA / ENTULHO) PARA ÁREA DE TRANSBORDO E TRIAGEM (ATT)</v>
          </cell>
          <cell r="C3175" t="str">
            <v>M3</v>
          </cell>
        </row>
        <row r="3176">
          <cell r="A3176" t="str">
            <v>16.80.104</v>
          </cell>
          <cell r="B3176" t="str">
            <v>TRANSPORTE POR CAMINHÃO PARA ÁREA DE TRANSBORDO DE RESÍDUOS DE OBRA</v>
          </cell>
          <cell r="C3176" t="str">
            <v>KM</v>
          </cell>
        </row>
        <row r="3177">
          <cell r="A3177" t="str">
            <v>16.85.001</v>
          </cell>
          <cell r="B3177" t="str">
            <v>TRANSP ATE 50 KM E INST DO EQUIP DE PERFURACAO</v>
          </cell>
          <cell r="C3177" t="str">
            <v>UN</v>
          </cell>
        </row>
        <row r="3178">
          <cell r="A3178" t="str">
            <v>16.85.002</v>
          </cell>
          <cell r="B3178" t="str">
            <v>TRANSP ADICIONAL POR KM DO SERVICO 168501</v>
          </cell>
          <cell r="C3178" t="str">
            <v>KM</v>
          </cell>
        </row>
        <row r="3179">
          <cell r="A3179" t="str">
            <v>16.85.005</v>
          </cell>
          <cell r="B3179" t="str">
            <v>PERFURACAO EM ALUVIAO DE 18"-450 MM</v>
          </cell>
          <cell r="C3179" t="str">
            <v>M</v>
          </cell>
        </row>
        <row r="3180">
          <cell r="A3180" t="str">
            <v>16.85.006</v>
          </cell>
          <cell r="B3180" t="str">
            <v>PERFURACAO EM ALUVIAO DE 16"-400 MM</v>
          </cell>
          <cell r="C3180" t="str">
            <v>M</v>
          </cell>
        </row>
        <row r="3181">
          <cell r="A3181" t="str">
            <v>16.85.007</v>
          </cell>
          <cell r="B3181" t="str">
            <v>PERFURACAO EM ALUVIAO DE 14"-350 MM</v>
          </cell>
          <cell r="C3181" t="str">
            <v>M</v>
          </cell>
        </row>
        <row r="3182">
          <cell r="A3182" t="str">
            <v>16.85.008</v>
          </cell>
          <cell r="B3182" t="str">
            <v>PERFURACAO EM ALUVIAO DE 12"-300 MM</v>
          </cell>
          <cell r="C3182" t="str">
            <v>M</v>
          </cell>
        </row>
        <row r="3183">
          <cell r="A3183" t="str">
            <v>16.85.009</v>
          </cell>
          <cell r="B3183" t="str">
            <v>PERFURACAO EM ALUVIAO DE 10"-250 MM</v>
          </cell>
          <cell r="C3183" t="str">
            <v>M</v>
          </cell>
        </row>
        <row r="3184">
          <cell r="A3184" t="str">
            <v>16.85.011</v>
          </cell>
          <cell r="B3184" t="str">
            <v>PERFURACAO EM ROCHA ALTERADA D= 12'-300 MM</v>
          </cell>
          <cell r="C3184" t="str">
            <v>M</v>
          </cell>
        </row>
        <row r="3185">
          <cell r="A3185" t="str">
            <v>16.85.012</v>
          </cell>
          <cell r="B3185" t="str">
            <v>PERFURACAO EM ROCHA ALTERADA D= 10'-250 MM</v>
          </cell>
          <cell r="C3185" t="str">
            <v>M</v>
          </cell>
        </row>
        <row r="3186">
          <cell r="A3186" t="str">
            <v>16.85.013</v>
          </cell>
          <cell r="B3186" t="str">
            <v>PERFURACAO EM ROCHA ALTERADA D= 8'-200 MM</v>
          </cell>
          <cell r="C3186" t="str">
            <v>M</v>
          </cell>
        </row>
        <row r="3187">
          <cell r="A3187" t="str">
            <v>16.85.014</v>
          </cell>
          <cell r="B3187" t="str">
            <v>PERFURACAO EM ROCHA ALTERADA DN 350MM (14")</v>
          </cell>
          <cell r="C3187" t="str">
            <v>M</v>
          </cell>
        </row>
        <row r="3188">
          <cell r="A3188" t="str">
            <v>16.85.015</v>
          </cell>
          <cell r="B3188" t="str">
            <v>PERFURACAO EM ROCHA SA D= 10"-250 MM</v>
          </cell>
          <cell r="C3188" t="str">
            <v>M</v>
          </cell>
        </row>
        <row r="3189">
          <cell r="A3189" t="str">
            <v>16.85.016</v>
          </cell>
          <cell r="B3189" t="str">
            <v>PERFURACAO EM ROCHA SA D= 8"-200 MM</v>
          </cell>
          <cell r="C3189" t="str">
            <v>M</v>
          </cell>
        </row>
        <row r="3190">
          <cell r="A3190" t="str">
            <v>16.85.017</v>
          </cell>
          <cell r="B3190" t="str">
            <v>PERFURACAO EM ROCHA SA D= 6"-150 MM</v>
          </cell>
          <cell r="C3190" t="str">
            <v>M</v>
          </cell>
        </row>
        <row r="3191">
          <cell r="A3191" t="str">
            <v>16.85.021</v>
          </cell>
          <cell r="B3191" t="str">
            <v>TUBO DE REVEST DE BOCA DE CHAPA DE ACO D= 16"X3/16"</v>
          </cell>
          <cell r="C3191" t="str">
            <v>M</v>
          </cell>
        </row>
        <row r="3192">
          <cell r="A3192" t="str">
            <v>16.85.022</v>
          </cell>
          <cell r="B3192" t="str">
            <v>TUBO DE REVEST DE BOCA DE CHAPA DE ACO D= 14"X3/16"</v>
          </cell>
          <cell r="C3192" t="str">
            <v>M</v>
          </cell>
        </row>
        <row r="3193">
          <cell r="A3193" t="str">
            <v>16.85.026</v>
          </cell>
          <cell r="B3193" t="str">
            <v>REVEST INTERNO DIM 2440 PRETO D= 6"-150 MM</v>
          </cell>
          <cell r="C3193" t="str">
            <v>M</v>
          </cell>
        </row>
        <row r="3194">
          <cell r="A3194" t="str">
            <v>16.85.028</v>
          </cell>
          <cell r="B3194" t="str">
            <v>FILTRO TIPO NOLD GALV D= 8"-200 MM</v>
          </cell>
          <cell r="C3194" t="str">
            <v>M</v>
          </cell>
        </row>
        <row r="3195">
          <cell r="A3195" t="str">
            <v>16.85.029</v>
          </cell>
          <cell r="B3195" t="str">
            <v>FILTRO TIPO NOLD GALV D= 6"-150 MM</v>
          </cell>
          <cell r="C3195" t="str">
            <v>M</v>
          </cell>
        </row>
        <row r="3196">
          <cell r="A3196" t="str">
            <v>16.85.033</v>
          </cell>
          <cell r="B3196" t="str">
            <v>CIMENTACAO ENTRE PERFURACAO DE MAIOR "D" E O REVEST DE BOCA</v>
          </cell>
          <cell r="C3196" t="str">
            <v>M3</v>
          </cell>
        </row>
        <row r="3197">
          <cell r="A3197" t="str">
            <v>16.85.035</v>
          </cell>
          <cell r="B3197" t="str">
            <v>LIMPEZA E DESENV DO POCO C/ COMPRESSOR DE AR E/OU PISTAO VALV</v>
          </cell>
          <cell r="C3197" t="str">
            <v>H</v>
          </cell>
        </row>
        <row r="3198">
          <cell r="A3198" t="str">
            <v>16.85.037</v>
          </cell>
          <cell r="B3198" t="str">
            <v>ENSAIO DE VAZAO COM BOMBA SUBMERSA</v>
          </cell>
          <cell r="C3198" t="str">
            <v>H</v>
          </cell>
        </row>
        <row r="3199">
          <cell r="A3199" t="str">
            <v>16.85.038</v>
          </cell>
          <cell r="B3199" t="str">
            <v>ENSAIO DE VAZAO COM COMPRESSOR DE AR</v>
          </cell>
          <cell r="C3199" t="str">
            <v>H</v>
          </cell>
        </row>
        <row r="3200">
          <cell r="A3200" t="str">
            <v>16.85.041</v>
          </cell>
          <cell r="B3200" t="str">
            <v>TRANSP ATE 50 KM E INST EQUIP DE BOMBEAMENTO</v>
          </cell>
          <cell r="C3200" t="str">
            <v>UN</v>
          </cell>
        </row>
        <row r="3201">
          <cell r="A3201" t="str">
            <v>16.85.042</v>
          </cell>
          <cell r="B3201" t="str">
            <v>TRANSP ADICIONAL POR KM DO SERVICO 168541</v>
          </cell>
          <cell r="C3201" t="str">
            <v>KM</v>
          </cell>
        </row>
        <row r="3202">
          <cell r="A3202" t="str">
            <v>16.85.044</v>
          </cell>
          <cell r="B3202" t="str">
            <v>ANALISE FISICO-QUIMICA DA AGUA</v>
          </cell>
          <cell r="C3202" t="str">
            <v>UN</v>
          </cell>
        </row>
        <row r="3203">
          <cell r="A3203" t="str">
            <v>16.85.045</v>
          </cell>
          <cell r="B3203" t="str">
            <v>ANALISE BACTERIOLOGICA DA AGUA</v>
          </cell>
          <cell r="C3203" t="str">
            <v>UN</v>
          </cell>
        </row>
        <row r="3204">
          <cell r="A3204" t="str">
            <v>16.85.046</v>
          </cell>
          <cell r="B3204" t="str">
            <v>DESINFECCAO DE POÇO ARTESIANO</v>
          </cell>
          <cell r="C3204" t="str">
            <v>UN</v>
          </cell>
        </row>
        <row r="3205">
          <cell r="A3205" t="str">
            <v>16.85.048</v>
          </cell>
          <cell r="B3205" t="str">
            <v>LAJE DE PROTECAO DE 2,00X2,00 M</v>
          </cell>
          <cell r="C3205" t="str">
            <v>UN</v>
          </cell>
        </row>
        <row r="3206">
          <cell r="A3206" t="str">
            <v>16.85.049</v>
          </cell>
          <cell r="B3206" t="str">
            <v>ABRIGO DE POCO EM ALVENARIA DE 1,00X1,00X0,60 M C/ TAMPA METALICA</v>
          </cell>
          <cell r="C3206" t="str">
            <v>UN</v>
          </cell>
        </row>
        <row r="3207">
          <cell r="A3207" t="str">
            <v>16.85.050</v>
          </cell>
          <cell r="B3207" t="str">
            <v>DOCUMENTACAO TECNICA FINAL</v>
          </cell>
          <cell r="C3207" t="str">
            <v>UN</v>
          </cell>
        </row>
        <row r="3208">
          <cell r="A3208" t="str">
            <v>16.85.051</v>
          </cell>
          <cell r="B3208" t="str">
            <v>REVEST. INT. TUBO LISO DE PVC GEOMECANICO D=6"</v>
          </cell>
          <cell r="C3208" t="str">
            <v>M</v>
          </cell>
        </row>
        <row r="3209">
          <cell r="A3209" t="str">
            <v>16.85.052</v>
          </cell>
          <cell r="B3209" t="str">
            <v>REVEST. INT. TUBO LISO DE PVC GEOMECANICO D=8"</v>
          </cell>
          <cell r="C3209" t="str">
            <v>M</v>
          </cell>
        </row>
        <row r="3210">
          <cell r="A3210" t="str">
            <v>16.85.053</v>
          </cell>
          <cell r="B3210" t="str">
            <v>REVEST. INT. TUBO LISO DE PVC REFORCADO GEOMECANICO D=6"</v>
          </cell>
          <cell r="C3210" t="str">
            <v>M</v>
          </cell>
        </row>
        <row r="3211">
          <cell r="A3211" t="str">
            <v>16.85.054</v>
          </cell>
          <cell r="B3211" t="str">
            <v>REVEST. INT. TUBO LISO DE PVC REFORCADO GEOMECANICO D=8"</v>
          </cell>
          <cell r="C3211" t="str">
            <v>M</v>
          </cell>
        </row>
        <row r="3212">
          <cell r="A3212" t="str">
            <v>16.85.056</v>
          </cell>
          <cell r="B3212" t="str">
            <v>FILTRO TIPO STANDARD PVC AB 75MM D=6"</v>
          </cell>
          <cell r="C3212" t="str">
            <v>M</v>
          </cell>
        </row>
        <row r="3213">
          <cell r="A3213" t="str">
            <v>16.85.057</v>
          </cell>
          <cell r="B3213" t="str">
            <v>FILTRO TIPO STANDARD PVC AB 75MM D=8"</v>
          </cell>
          <cell r="C3213" t="str">
            <v>M</v>
          </cell>
        </row>
        <row r="3214">
          <cell r="A3214" t="str">
            <v>16.85.058</v>
          </cell>
          <cell r="B3214" t="str">
            <v>FILTRO TIPO STANDARD PVC REFORCADO AB 75MM D=6"</v>
          </cell>
          <cell r="C3214" t="str">
            <v>M</v>
          </cell>
        </row>
        <row r="3215">
          <cell r="A3215" t="str">
            <v>16.85.059</v>
          </cell>
          <cell r="B3215" t="str">
            <v>FILTRO TIPO STANDARD PVC REFORCADO AB 75MM D=8"</v>
          </cell>
          <cell r="C3215" t="str">
            <v>M</v>
          </cell>
        </row>
        <row r="3216">
          <cell r="A3216" t="str">
            <v>16.85.060</v>
          </cell>
          <cell r="B3216" t="str">
            <v>CJ MOTOR BOMBA SUBMERSO 1HP EXTR 700 A 2000 L/H A M 120 A 80MCA</v>
          </cell>
          <cell r="C3216" t="str">
            <v>UN</v>
          </cell>
        </row>
        <row r="3217">
          <cell r="A3217" t="str">
            <v>16.85.061</v>
          </cell>
          <cell r="B3217" t="str">
            <v>CJ MOTOR BOMBA SUBMERSO 1,5HP EXTR 1700 A 2600 L/H A M 140 A 80 MCA</v>
          </cell>
          <cell r="C3217" t="str">
            <v>UN</v>
          </cell>
        </row>
        <row r="3218">
          <cell r="A3218" t="str">
            <v>16.85.062</v>
          </cell>
          <cell r="B3218" t="str">
            <v>CJ MOTOR BOMBA SUBMERSO 2HP EXTR 2200 A 4000 L/H A M 160 A 100MCA</v>
          </cell>
          <cell r="C3218" t="str">
            <v>UN</v>
          </cell>
        </row>
        <row r="3219">
          <cell r="A3219" t="str">
            <v>16.85.063</v>
          </cell>
          <cell r="B3219" t="str">
            <v>CJ MOTOR BOMBA SUBMERSO 3HP EXTR 2600 A 4900 L/H A M 160 A 100MCA</v>
          </cell>
          <cell r="C3219" t="str">
            <v>UN</v>
          </cell>
        </row>
        <row r="3220">
          <cell r="A3220" t="str">
            <v>16.85.064</v>
          </cell>
          <cell r="B3220" t="str">
            <v>CJ MOTOR BOMBA SUBMERSO 5HP EXTR 3000 A 5700 L/H A M 180 A 100MCA</v>
          </cell>
          <cell r="C3220" t="str">
            <v>UN</v>
          </cell>
        </row>
        <row r="3221">
          <cell r="A3221" t="str">
            <v>16.85.065</v>
          </cell>
          <cell r="B3221" t="str">
            <v>TUBO DE REVEST. DE BOCA DE CHAPA DE ACO D=10"X1/4"</v>
          </cell>
          <cell r="C3221" t="str">
            <v>M</v>
          </cell>
        </row>
        <row r="3222">
          <cell r="A3222" t="str">
            <v>16.85.066</v>
          </cell>
          <cell r="B3222" t="str">
            <v>TUBO DE REVEST. DE BOCA DE CHAPA DE ACO D=12"X1/4"</v>
          </cell>
          <cell r="C3222" t="str">
            <v>M</v>
          </cell>
        </row>
        <row r="3223">
          <cell r="A3223" t="str">
            <v>16.85.067</v>
          </cell>
          <cell r="B3223" t="str">
            <v>TUBO DE REVEST. DE BOCA DE CHAPA DE ACO D=14"X1/4"</v>
          </cell>
          <cell r="C3223" t="str">
            <v>M</v>
          </cell>
        </row>
        <row r="3224">
          <cell r="A3224" t="str">
            <v>16.85.068</v>
          </cell>
          <cell r="B3224" t="str">
            <v>TUBO DE REVEST. DE BOCA DE CHAPA DE ACO D=16"X1/4"</v>
          </cell>
          <cell r="C3224" t="str">
            <v>M</v>
          </cell>
        </row>
        <row r="3225">
          <cell r="A3225" t="str">
            <v>16.85.070</v>
          </cell>
          <cell r="B3225" t="str">
            <v>QUADRO DE COMANDO CJ MOTOR BOMBA P/ MOTOR DE 1HP 220V BIFAS</v>
          </cell>
          <cell r="C3225" t="str">
            <v>UN</v>
          </cell>
        </row>
        <row r="3226">
          <cell r="A3226" t="str">
            <v>16.85.071</v>
          </cell>
          <cell r="B3226" t="str">
            <v>QUADRO COMANDO CJ MOTOR BOMBA SUB P/MOTOR 1,5 A 2HP 220V BIFASICO</v>
          </cell>
          <cell r="C3226" t="str">
            <v>UN</v>
          </cell>
        </row>
        <row r="3227">
          <cell r="A3227" t="str">
            <v>16.85.072</v>
          </cell>
          <cell r="B3227" t="str">
            <v>QUADRO DE COMAN CJ MOTOR BOMBA SUB P/ MOTOR DE 3A5HP 220V TRIFASICO</v>
          </cell>
          <cell r="C3227" t="str">
            <v>UN</v>
          </cell>
        </row>
        <row r="3228">
          <cell r="A3228" t="str">
            <v>16.85.080</v>
          </cell>
          <cell r="B3228" t="str">
            <v>CABO COBRE FLEXÍVEL MULTIPOLAR PP 3x16 mm2 0,6/1KV</v>
          </cell>
          <cell r="C3228" t="str">
            <v>M</v>
          </cell>
        </row>
        <row r="3229">
          <cell r="A3229" t="str">
            <v>16.85.081</v>
          </cell>
          <cell r="B3229" t="str">
            <v>CABO COBRE FLEXÍVEL MULTIPOLAR PP 3x10 mm2 0,6/1KV</v>
          </cell>
          <cell r="C3229" t="str">
            <v>M</v>
          </cell>
        </row>
        <row r="3230">
          <cell r="A3230" t="str">
            <v>16.85.082</v>
          </cell>
          <cell r="B3230" t="str">
            <v>CABO COBRE FLEXÍVEL MULTIPOLAR PP 3x6 mm2 0,6/1KV</v>
          </cell>
          <cell r="C3230" t="str">
            <v>M</v>
          </cell>
        </row>
        <row r="3231">
          <cell r="A3231" t="str">
            <v>16.85.083</v>
          </cell>
          <cell r="B3231" t="str">
            <v>CABO COBRE FLEXÍVEL MULTIPOLAR PP 3x4 mm2 0,6/1KV</v>
          </cell>
          <cell r="C3231" t="str">
            <v>M</v>
          </cell>
        </row>
        <row r="3232">
          <cell r="A3232" t="str">
            <v>16.85.084</v>
          </cell>
          <cell r="B3232" t="str">
            <v>CABO COBRE FLEXÍVEL MULTIPOLAR PP 3x1,5 mm2 0,6/1KV</v>
          </cell>
          <cell r="C3232" t="str">
            <v>M</v>
          </cell>
        </row>
        <row r="3233">
          <cell r="A3233" t="str">
            <v>16.85.085</v>
          </cell>
          <cell r="B3233" t="str">
            <v>CABO DE COBRE ATE 600V - 3X4AWG</v>
          </cell>
          <cell r="C3233" t="str">
            <v>M</v>
          </cell>
        </row>
        <row r="3234">
          <cell r="A3234" t="str">
            <v>16.85.099</v>
          </cell>
          <cell r="B3234" t="str">
            <v>SERVIÇOS POÇO TUBULAR PROFUNDO - CONSERVACAO</v>
          </cell>
          <cell r="C3234" t="str">
            <v>MV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9"/>
  <sheetViews>
    <sheetView showZeros="0" tabSelected="1" view="pageBreakPreview" zoomScaleNormal="85" zoomScaleSheetLayoutView="100" workbookViewId="0" topLeftCell="A1753">
      <selection activeCell="A1758" sqref="A1758:D1759"/>
    </sheetView>
  </sheetViews>
  <sheetFormatPr defaultColWidth="9.140625" defaultRowHeight="12.75" outlineLevelRow="1"/>
  <cols>
    <col min="1" max="1" width="12.00390625" style="50" customWidth="1"/>
    <col min="2" max="2" width="15.421875" style="50" customWidth="1"/>
    <col min="3" max="3" width="15.8515625" style="31" customWidth="1"/>
    <col min="4" max="4" width="59.28125" style="59" customWidth="1"/>
    <col min="5" max="5" width="10.7109375" style="50" customWidth="1"/>
    <col min="6" max="6" width="11.7109375" style="62" customWidth="1"/>
    <col min="7" max="7" width="14.00390625" style="52" customWidth="1"/>
    <col min="8" max="8" width="25.57421875" style="63" customWidth="1"/>
    <col min="9" max="9" width="13.140625" style="53" customWidth="1"/>
    <col min="10" max="10" width="11.421875" style="1" customWidth="1"/>
    <col min="11" max="16384" width="9.140625" style="9" customWidth="1"/>
  </cols>
  <sheetData>
    <row r="1" spans="1:10" ht="30" customHeight="1">
      <c r="A1" s="25"/>
      <c r="B1" s="26"/>
      <c r="C1" s="27"/>
      <c r="D1" s="28"/>
      <c r="E1" s="28"/>
      <c r="F1" s="28"/>
      <c r="G1" s="28"/>
      <c r="H1" s="28"/>
      <c r="I1" s="28"/>
      <c r="J1" s="158"/>
    </row>
    <row r="2" spans="1:10" ht="18">
      <c r="A2" s="29"/>
      <c r="B2" s="30"/>
      <c r="D2" s="32"/>
      <c r="E2" s="32"/>
      <c r="F2" s="32"/>
      <c r="G2" s="32"/>
      <c r="H2" s="32"/>
      <c r="I2" s="32"/>
      <c r="J2" s="159"/>
    </row>
    <row r="3" spans="1:10" ht="18">
      <c r="A3" s="29"/>
      <c r="B3" s="30"/>
      <c r="D3" s="33"/>
      <c r="E3" s="33"/>
      <c r="F3" s="33"/>
      <c r="G3" s="33"/>
      <c r="H3" s="33"/>
      <c r="I3" s="33"/>
      <c r="J3" s="34"/>
    </row>
    <row r="4" spans="1:10" ht="11.25" customHeight="1">
      <c r="A4" s="29"/>
      <c r="B4" s="30"/>
      <c r="D4" s="35"/>
      <c r="E4" s="36"/>
      <c r="F4" s="37"/>
      <c r="G4" s="36"/>
      <c r="H4" s="36"/>
      <c r="I4" s="36"/>
      <c r="J4" s="34"/>
    </row>
    <row r="5" spans="1:10" s="10" customFormat="1" ht="15.75">
      <c r="A5" s="64" t="s">
        <v>0</v>
      </c>
      <c r="B5" s="65"/>
      <c r="C5" s="275" t="s">
        <v>800</v>
      </c>
      <c r="D5" s="275"/>
      <c r="E5" s="65"/>
      <c r="F5" s="66"/>
      <c r="G5" s="66"/>
      <c r="H5" s="66"/>
      <c r="I5" s="67"/>
      <c r="J5" s="68"/>
    </row>
    <row r="6" spans="1:10" s="10" customFormat="1" ht="3.75" customHeight="1">
      <c r="A6" s="69"/>
      <c r="B6" s="65"/>
      <c r="C6" s="70"/>
      <c r="D6" s="70"/>
      <c r="E6" s="65"/>
      <c r="F6" s="66"/>
      <c r="G6" s="66"/>
      <c r="H6" s="66"/>
      <c r="I6" s="71"/>
      <c r="J6" s="68"/>
    </row>
    <row r="7" spans="1:10" s="10" customFormat="1" ht="15.75">
      <c r="A7" s="72" t="s">
        <v>1</v>
      </c>
      <c r="B7" s="73"/>
      <c r="C7" s="275" t="s">
        <v>696</v>
      </c>
      <c r="D7" s="275"/>
      <c r="E7" s="65"/>
      <c r="F7" s="269"/>
      <c r="G7" s="269"/>
      <c r="H7" s="75"/>
      <c r="I7" s="76"/>
      <c r="J7" s="68"/>
    </row>
    <row r="8" spans="1:10" s="10" customFormat="1" ht="3.75" customHeight="1">
      <c r="A8" s="72"/>
      <c r="B8" s="73"/>
      <c r="C8" s="77"/>
      <c r="D8" s="77"/>
      <c r="E8" s="65"/>
      <c r="F8" s="78"/>
      <c r="G8" s="79"/>
      <c r="H8" s="65"/>
      <c r="I8" s="76"/>
      <c r="J8" s="68"/>
    </row>
    <row r="9" spans="1:10" s="10" customFormat="1" ht="15.75">
      <c r="A9" s="72" t="s">
        <v>2</v>
      </c>
      <c r="B9" s="73"/>
      <c r="C9" s="275" t="s">
        <v>697</v>
      </c>
      <c r="D9" s="275"/>
      <c r="E9" s="65"/>
      <c r="F9" s="269" t="s">
        <v>3</v>
      </c>
      <c r="G9" s="269"/>
      <c r="H9" s="80" t="e">
        <f>G1760</f>
        <v>#VALUE!</v>
      </c>
      <c r="I9" s="81"/>
      <c r="J9" s="68"/>
    </row>
    <row r="10" spans="1:10" s="10" customFormat="1" ht="3.75" customHeight="1">
      <c r="A10" s="82"/>
      <c r="B10" s="65"/>
      <c r="C10" s="70"/>
      <c r="D10" s="70"/>
      <c r="E10" s="65"/>
      <c r="F10" s="79"/>
      <c r="G10" s="79"/>
      <c r="H10" s="83"/>
      <c r="I10" s="84"/>
      <c r="J10" s="68"/>
    </row>
    <row r="11" spans="1:10" s="10" customFormat="1" ht="16.5" thickBot="1">
      <c r="A11" s="85" t="s">
        <v>155</v>
      </c>
      <c r="B11" s="86"/>
      <c r="C11" s="276" t="s">
        <v>2133</v>
      </c>
      <c r="D11" s="276"/>
      <c r="E11" s="86"/>
      <c r="F11" s="270"/>
      <c r="G11" s="270"/>
      <c r="H11" s="87"/>
      <c r="I11" s="88"/>
      <c r="J11" s="89"/>
    </row>
    <row r="12" spans="1:10" ht="7.5" customHeight="1" thickBot="1">
      <c r="A12" s="90"/>
      <c r="B12" s="91"/>
      <c r="C12" s="92"/>
      <c r="D12" s="93"/>
      <c r="E12" s="94"/>
      <c r="F12" s="95"/>
      <c r="G12" s="94"/>
      <c r="H12" s="94"/>
      <c r="I12" s="96"/>
      <c r="J12" s="97" t="s">
        <v>5</v>
      </c>
    </row>
    <row r="13" spans="1:10" s="11" customFormat="1" ht="29.25" customHeight="1" thickBot="1">
      <c r="A13" s="8" t="s">
        <v>156</v>
      </c>
      <c r="B13" s="8" t="s">
        <v>162</v>
      </c>
      <c r="C13" s="98" t="s">
        <v>7</v>
      </c>
      <c r="D13" s="99" t="s">
        <v>289</v>
      </c>
      <c r="E13" s="100" t="s">
        <v>9</v>
      </c>
      <c r="F13" s="101" t="s">
        <v>10</v>
      </c>
      <c r="G13" s="102" t="s">
        <v>294</v>
      </c>
      <c r="H13" s="103" t="s">
        <v>191</v>
      </c>
      <c r="I13" s="104" t="s">
        <v>11</v>
      </c>
      <c r="J13" s="105"/>
    </row>
    <row r="14" spans="1:10" s="12" customFormat="1" ht="15.75" thickBot="1">
      <c r="A14" s="271">
        <v>1</v>
      </c>
      <c r="B14" s="272"/>
      <c r="C14" s="106"/>
      <c r="D14" s="107" t="s">
        <v>343</v>
      </c>
      <c r="E14" s="108">
        <f>ROUND(SUM(E15),2)</f>
        <v>0</v>
      </c>
      <c r="F14" s="108"/>
      <c r="G14" s="108"/>
      <c r="H14" s="109"/>
      <c r="I14" s="110" t="e">
        <f>E14/$G$1758</f>
        <v>#DIV/0!</v>
      </c>
      <c r="J14" s="111" t="e">
        <f>#REF!</f>
        <v>#REF!</v>
      </c>
    </row>
    <row r="15" spans="1:10" ht="12.75" outlineLevel="1">
      <c r="A15" s="273" t="s">
        <v>14</v>
      </c>
      <c r="B15" s="274"/>
      <c r="C15" s="112"/>
      <c r="D15" s="113" t="s">
        <v>288</v>
      </c>
      <c r="E15" s="114">
        <f>SUM(H16:H19)</f>
        <v>0</v>
      </c>
      <c r="F15" s="114"/>
      <c r="G15" s="114"/>
      <c r="H15" s="114"/>
      <c r="I15" s="115" t="e">
        <f>E15/$G$1758</f>
        <v>#DIV/0!</v>
      </c>
      <c r="J15" s="97"/>
    </row>
    <row r="16" spans="1:10" ht="12.75" outlineLevel="1">
      <c r="A16" s="6" t="s">
        <v>15</v>
      </c>
      <c r="B16" s="17">
        <v>93567</v>
      </c>
      <c r="C16" s="116" t="s">
        <v>2127</v>
      </c>
      <c r="D16" s="117" t="s">
        <v>2136</v>
      </c>
      <c r="E16" s="118" t="s">
        <v>2137</v>
      </c>
      <c r="F16" s="119">
        <v>12</v>
      </c>
      <c r="G16" s="41"/>
      <c r="H16" s="3">
        <f>ROUND(_xlfn.IFERROR(F16*G16," - "),2)</f>
        <v>0</v>
      </c>
      <c r="I16" s="121" t="e">
        <f>H16/$G$1758</f>
        <v>#DIV/0!</v>
      </c>
      <c r="J16" s="122" t="e">
        <f>#REF!</f>
        <v>#REF!</v>
      </c>
    </row>
    <row r="17" spans="1:10" ht="12.75" outlineLevel="1">
      <c r="A17" s="6" t="s">
        <v>16</v>
      </c>
      <c r="B17" s="17">
        <v>90769</v>
      </c>
      <c r="C17" s="116" t="s">
        <v>2127</v>
      </c>
      <c r="D17" s="117" t="s">
        <v>2138</v>
      </c>
      <c r="E17" s="118" t="s">
        <v>19</v>
      </c>
      <c r="F17" s="119">
        <v>720</v>
      </c>
      <c r="G17" s="41"/>
      <c r="H17" s="3">
        <f>ROUND(_xlfn.IFERROR(F17*G17," - "),2)</f>
        <v>0</v>
      </c>
      <c r="I17" s="123" t="e">
        <f>H17/$G$1758</f>
        <v>#DIV/0!</v>
      </c>
      <c r="J17" s="122" t="e">
        <f>#REF!</f>
        <v>#REF!</v>
      </c>
    </row>
    <row r="18" spans="1:10" ht="12.75" outlineLevel="1">
      <c r="A18" s="6" t="s">
        <v>17</v>
      </c>
      <c r="B18" s="17">
        <v>91677</v>
      </c>
      <c r="C18" s="116" t="s">
        <v>2127</v>
      </c>
      <c r="D18" s="117" t="s">
        <v>2139</v>
      </c>
      <c r="E18" s="118" t="s">
        <v>19</v>
      </c>
      <c r="F18" s="119">
        <v>720</v>
      </c>
      <c r="G18" s="41"/>
      <c r="H18" s="3">
        <f>ROUND(_xlfn.IFERROR(F18*G18," - "),2)</f>
        <v>0</v>
      </c>
      <c r="I18" s="123" t="e">
        <f>H18/$G$1758</f>
        <v>#DIV/0!</v>
      </c>
      <c r="J18" s="122" t="e">
        <f>#REF!</f>
        <v>#REF!</v>
      </c>
    </row>
    <row r="19" spans="1:10" ht="13.5" outlineLevel="1" thickBot="1">
      <c r="A19" s="6" t="s">
        <v>699</v>
      </c>
      <c r="B19" s="17">
        <v>93572</v>
      </c>
      <c r="C19" s="116" t="s">
        <v>2127</v>
      </c>
      <c r="D19" s="117" t="s">
        <v>2140</v>
      </c>
      <c r="E19" s="118" t="s">
        <v>2137</v>
      </c>
      <c r="F19" s="119">
        <v>12</v>
      </c>
      <c r="G19" s="41"/>
      <c r="H19" s="3">
        <f>ROUND(_xlfn.IFERROR(F19*G19," - "),2)</f>
        <v>0</v>
      </c>
      <c r="I19" s="123" t="e">
        <f>H19/$G$1758</f>
        <v>#DIV/0!</v>
      </c>
      <c r="J19" s="122" t="e">
        <f>#REF!</f>
        <v>#REF!</v>
      </c>
    </row>
    <row r="20" spans="1:10" s="12" customFormat="1" ht="15.75" thickBot="1">
      <c r="A20" s="264">
        <v>2</v>
      </c>
      <c r="B20" s="265"/>
      <c r="C20" s="106"/>
      <c r="D20" s="107" t="s">
        <v>750</v>
      </c>
      <c r="E20" s="108">
        <f>ROUND(SUM(E21+E25+E31+E41+E53+E63+E74+E84+E95+E124+E138+E163+E173+E188),2)</f>
        <v>0</v>
      </c>
      <c r="F20" s="108"/>
      <c r="G20" s="108"/>
      <c r="H20" s="109"/>
      <c r="I20" s="110" t="e">
        <f>E20/$G$1758</f>
        <v>#DIV/0!</v>
      </c>
      <c r="J20" s="111" t="e">
        <f>#REF!</f>
        <v>#REF!</v>
      </c>
    </row>
    <row r="21" spans="1:10" s="12" customFormat="1" ht="14.25" outlineLevel="1">
      <c r="A21" s="267" t="s">
        <v>20</v>
      </c>
      <c r="B21" s="268"/>
      <c r="C21" s="112"/>
      <c r="D21" s="113" t="s">
        <v>18</v>
      </c>
      <c r="E21" s="114">
        <f>SUM(H22:H24)</f>
        <v>0</v>
      </c>
      <c r="F21" s="114"/>
      <c r="G21" s="114"/>
      <c r="H21" s="114"/>
      <c r="I21" s="115" t="e">
        <f>E21/$G$1758</f>
        <v>#DIV/0!</v>
      </c>
      <c r="J21" s="122" t="e">
        <f>#REF!</f>
        <v>#REF!</v>
      </c>
    </row>
    <row r="22" spans="1:10" s="12" customFormat="1" ht="14.25" outlineLevel="1">
      <c r="A22" s="7" t="s">
        <v>21</v>
      </c>
      <c r="B22" s="2" t="s">
        <v>284</v>
      </c>
      <c r="C22" s="116" t="s">
        <v>2128</v>
      </c>
      <c r="D22" s="117" t="s">
        <v>2141</v>
      </c>
      <c r="E22" s="118" t="s">
        <v>86</v>
      </c>
      <c r="F22" s="124">
        <v>3</v>
      </c>
      <c r="G22" s="41"/>
      <c r="H22" s="3">
        <f>ROUND(_xlfn.IFERROR(F22*G22," - "),2)</f>
        <v>0</v>
      </c>
      <c r="I22" s="121" t="e">
        <f>H22/$G$1758</f>
        <v>#DIV/0!</v>
      </c>
      <c r="J22" s="122" t="e">
        <f>#REF!</f>
        <v>#REF!</v>
      </c>
    </row>
    <row r="23" spans="1:10" s="12" customFormat="1" ht="14.25" outlineLevel="1">
      <c r="A23" s="7" t="s">
        <v>22</v>
      </c>
      <c r="B23" s="4" t="s">
        <v>285</v>
      </c>
      <c r="C23" s="116" t="s">
        <v>2128</v>
      </c>
      <c r="D23" s="117" t="s">
        <v>2142</v>
      </c>
      <c r="E23" s="118" t="s">
        <v>86</v>
      </c>
      <c r="F23" s="119">
        <v>3</v>
      </c>
      <c r="G23" s="41"/>
      <c r="H23" s="3">
        <f>ROUND(_xlfn.IFERROR(F23*G23," - "),2)</f>
        <v>0</v>
      </c>
      <c r="I23" s="123" t="e">
        <f>H23/$G$1758</f>
        <v>#DIV/0!</v>
      </c>
      <c r="J23" s="122" t="e">
        <f>#REF!</f>
        <v>#REF!</v>
      </c>
    </row>
    <row r="24" spans="1:10" s="12" customFormat="1" ht="14.25" outlineLevel="1">
      <c r="A24" s="7" t="s">
        <v>184</v>
      </c>
      <c r="B24" s="4" t="s">
        <v>286</v>
      </c>
      <c r="C24" s="116" t="s">
        <v>2128</v>
      </c>
      <c r="D24" s="117" t="s">
        <v>2143</v>
      </c>
      <c r="E24" s="118" t="s">
        <v>86</v>
      </c>
      <c r="F24" s="119">
        <v>3</v>
      </c>
      <c r="G24" s="41"/>
      <c r="H24" s="3">
        <f>ROUND(_xlfn.IFERROR(F24*G24," - "),2)</f>
        <v>0</v>
      </c>
      <c r="I24" s="123" t="e">
        <f>H24/$G$1758</f>
        <v>#DIV/0!</v>
      </c>
      <c r="J24" s="122" t="e">
        <f>#REF!</f>
        <v>#REF!</v>
      </c>
    </row>
    <row r="25" spans="1:10" s="12" customFormat="1" ht="14.25" outlineLevel="1">
      <c r="A25" s="262" t="s">
        <v>23</v>
      </c>
      <c r="B25" s="263"/>
      <c r="C25" s="125"/>
      <c r="D25" s="126" t="s">
        <v>770</v>
      </c>
      <c r="E25" s="127">
        <f>SUM(H26:H30)</f>
        <v>0</v>
      </c>
      <c r="F25" s="127"/>
      <c r="G25" s="127"/>
      <c r="H25" s="127"/>
      <c r="I25" s="128" t="e">
        <f>E25/$G$1758</f>
        <v>#DIV/0!</v>
      </c>
      <c r="J25" s="122" t="e">
        <f>#REF!</f>
        <v>#REF!</v>
      </c>
    </row>
    <row r="26" spans="1:10" s="12" customFormat="1" ht="14.25" outlineLevel="1">
      <c r="A26" s="7" t="s">
        <v>24</v>
      </c>
      <c r="B26" s="17" t="s">
        <v>196</v>
      </c>
      <c r="C26" s="116" t="s">
        <v>2128</v>
      </c>
      <c r="D26" s="117" t="s">
        <v>2144</v>
      </c>
      <c r="E26" s="118" t="s">
        <v>2130</v>
      </c>
      <c r="F26" s="124">
        <v>6</v>
      </c>
      <c r="G26" s="41"/>
      <c r="H26" s="3">
        <f>ROUND(_xlfn.IFERROR(F26*G26," - "),2)</f>
        <v>0</v>
      </c>
      <c r="I26" s="121" t="e">
        <f>H26/$G$1758</f>
        <v>#DIV/0!</v>
      </c>
      <c r="J26" s="122" t="e">
        <f>#REF!</f>
        <v>#REF!</v>
      </c>
    </row>
    <row r="27" spans="1:10" s="12" customFormat="1" ht="14.25" outlineLevel="1">
      <c r="A27" s="7" t="s">
        <v>25</v>
      </c>
      <c r="B27" s="17" t="s">
        <v>341</v>
      </c>
      <c r="C27" s="116" t="s">
        <v>1856</v>
      </c>
      <c r="D27" s="117" t="s">
        <v>2145</v>
      </c>
      <c r="E27" s="118" t="s">
        <v>86</v>
      </c>
      <c r="F27" s="129">
        <v>18</v>
      </c>
      <c r="G27" s="41"/>
      <c r="H27" s="3">
        <f>ROUND(_xlfn.IFERROR(F27*G27," - "),2)</f>
        <v>0</v>
      </c>
      <c r="I27" s="123" t="e">
        <f>H27/$G$1758</f>
        <v>#DIV/0!</v>
      </c>
      <c r="J27" s="122" t="e">
        <f>#REF!</f>
        <v>#REF!</v>
      </c>
    </row>
    <row r="28" spans="1:10" s="12" customFormat="1" ht="25.5" outlineLevel="1">
      <c r="A28" s="7" t="s">
        <v>181</v>
      </c>
      <c r="B28" s="17" t="s">
        <v>1025</v>
      </c>
      <c r="C28" s="116" t="s">
        <v>1856</v>
      </c>
      <c r="D28" s="117" t="s">
        <v>2146</v>
      </c>
      <c r="E28" s="118" t="s">
        <v>660</v>
      </c>
      <c r="F28" s="129">
        <v>30</v>
      </c>
      <c r="G28" s="41"/>
      <c r="H28" s="3">
        <f>ROUND(_xlfn.IFERROR(F28*G28," - "),2)</f>
        <v>0</v>
      </c>
      <c r="I28" s="123" t="e">
        <f>H28/$G$1758</f>
        <v>#DIV/0!</v>
      </c>
      <c r="J28" s="122" t="e">
        <f>#REF!</f>
        <v>#REF!</v>
      </c>
    </row>
    <row r="29" spans="1:10" s="12" customFormat="1" ht="25.5" outlineLevel="1">
      <c r="A29" s="7" t="s">
        <v>182</v>
      </c>
      <c r="B29" s="17" t="s">
        <v>736</v>
      </c>
      <c r="C29" s="116" t="s">
        <v>1856</v>
      </c>
      <c r="D29" s="117" t="s">
        <v>2147</v>
      </c>
      <c r="E29" s="118" t="s">
        <v>2130</v>
      </c>
      <c r="F29" s="129">
        <v>30</v>
      </c>
      <c r="G29" s="41"/>
      <c r="H29" s="3">
        <f>ROUND(_xlfn.IFERROR(F29*G29," - "),2)</f>
        <v>0</v>
      </c>
      <c r="I29" s="123" t="e">
        <f>H29/$G$1758</f>
        <v>#DIV/0!</v>
      </c>
      <c r="J29" s="122" t="e">
        <f>#REF!</f>
        <v>#REF!</v>
      </c>
    </row>
    <row r="30" spans="1:10" s="12" customFormat="1" ht="14.25" outlineLevel="1">
      <c r="A30" s="7" t="s">
        <v>1024</v>
      </c>
      <c r="B30" s="17" t="s">
        <v>737</v>
      </c>
      <c r="C30" s="116" t="s">
        <v>1856</v>
      </c>
      <c r="D30" s="117" t="s">
        <v>2148</v>
      </c>
      <c r="E30" s="118" t="s">
        <v>2130</v>
      </c>
      <c r="F30" s="129">
        <v>30</v>
      </c>
      <c r="G30" s="41"/>
      <c r="H30" s="3">
        <f>ROUND(_xlfn.IFERROR(F30*G30," - "),2)</f>
        <v>0</v>
      </c>
      <c r="I30" s="123" t="e">
        <f>H30/$G$1758</f>
        <v>#DIV/0!</v>
      </c>
      <c r="J30" s="122" t="e">
        <f>#REF!</f>
        <v>#REF!</v>
      </c>
    </row>
    <row r="31" spans="1:10" s="12" customFormat="1" ht="14.25" outlineLevel="1">
      <c r="A31" s="259" t="s">
        <v>26</v>
      </c>
      <c r="B31" s="261"/>
      <c r="C31" s="130"/>
      <c r="D31" s="131" t="s">
        <v>751</v>
      </c>
      <c r="E31" s="132">
        <f>SUM(H32:H40)</f>
        <v>0</v>
      </c>
      <c r="F31" s="127"/>
      <c r="G31" s="127"/>
      <c r="H31" s="127"/>
      <c r="I31" s="128" t="e">
        <f>E31/$G$1758</f>
        <v>#DIV/0!</v>
      </c>
      <c r="J31" s="122" t="e">
        <f>#REF!</f>
        <v>#REF!</v>
      </c>
    </row>
    <row r="32" spans="1:10" s="12" customFormat="1" ht="14.25" outlineLevel="1">
      <c r="A32" s="7" t="s">
        <v>27</v>
      </c>
      <c r="B32" s="2" t="s">
        <v>307</v>
      </c>
      <c r="C32" s="116" t="s">
        <v>1856</v>
      </c>
      <c r="D32" s="117" t="s">
        <v>2149</v>
      </c>
      <c r="E32" s="118" t="s">
        <v>2150</v>
      </c>
      <c r="F32" s="133">
        <v>9.62</v>
      </c>
      <c r="G32" s="41"/>
      <c r="H32" s="3">
        <f>ROUND(_xlfn.IFERROR(F32*G32," - "),2)</f>
        <v>0</v>
      </c>
      <c r="I32" s="121" t="e">
        <f>H32/$G$1758</f>
        <v>#DIV/0!</v>
      </c>
      <c r="J32" s="122" t="e">
        <f>#REF!</f>
        <v>#REF!</v>
      </c>
    </row>
    <row r="33" spans="1:10" s="12" customFormat="1" ht="25.5" outlineLevel="1">
      <c r="A33" s="7" t="s">
        <v>28</v>
      </c>
      <c r="B33" s="17" t="s">
        <v>223</v>
      </c>
      <c r="C33" s="116" t="s">
        <v>2128</v>
      </c>
      <c r="D33" s="117" t="s">
        <v>2151</v>
      </c>
      <c r="E33" s="118" t="s">
        <v>660</v>
      </c>
      <c r="F33" s="119">
        <v>5</v>
      </c>
      <c r="G33" s="41"/>
      <c r="H33" s="3">
        <f>ROUND(_xlfn.IFERROR(F33*G33," - "),2)</f>
        <v>0</v>
      </c>
      <c r="I33" s="134" t="e">
        <f>H33/$G$1758</f>
        <v>#DIV/0!</v>
      </c>
      <c r="J33" s="122" t="e">
        <f>#REF!</f>
        <v>#REF!</v>
      </c>
    </row>
    <row r="34" spans="1:10" s="12" customFormat="1" ht="25.5" outlineLevel="1">
      <c r="A34" s="7" t="s">
        <v>29</v>
      </c>
      <c r="B34" s="5" t="s">
        <v>186</v>
      </c>
      <c r="C34" s="116" t="s">
        <v>1856</v>
      </c>
      <c r="D34" s="117" t="s">
        <v>2152</v>
      </c>
      <c r="E34" s="118" t="s">
        <v>2150</v>
      </c>
      <c r="F34" s="119">
        <v>16.63</v>
      </c>
      <c r="G34" s="41"/>
      <c r="H34" s="3">
        <f>ROUND(_xlfn.IFERROR(F34*G34," - "),2)</f>
        <v>0</v>
      </c>
      <c r="I34" s="134" t="e">
        <f>H34/$G$1758</f>
        <v>#DIV/0!</v>
      </c>
      <c r="J34" s="122" t="e">
        <f>#REF!</f>
        <v>#REF!</v>
      </c>
    </row>
    <row r="35" spans="1:10" s="12" customFormat="1" ht="14.25" outlineLevel="1">
      <c r="A35" s="7" t="s">
        <v>30</v>
      </c>
      <c r="B35" s="5" t="s">
        <v>243</v>
      </c>
      <c r="C35" s="116" t="s">
        <v>2128</v>
      </c>
      <c r="D35" s="117" t="s">
        <v>2153</v>
      </c>
      <c r="E35" s="118" t="s">
        <v>2150</v>
      </c>
      <c r="F35" s="119">
        <v>1.55</v>
      </c>
      <c r="G35" s="41"/>
      <c r="H35" s="3">
        <f>ROUND(_xlfn.IFERROR(F35*G35," - "),2)</f>
        <v>0</v>
      </c>
      <c r="I35" s="134" t="e">
        <f>H35/$G$1758</f>
        <v>#DIV/0!</v>
      </c>
      <c r="J35" s="122" t="e">
        <f>#REF!</f>
        <v>#REF!</v>
      </c>
    </row>
    <row r="36" spans="1:10" s="12" customFormat="1" ht="25.5" outlineLevel="1">
      <c r="A36" s="7" t="s">
        <v>31</v>
      </c>
      <c r="B36" s="5" t="s">
        <v>206</v>
      </c>
      <c r="C36" s="116" t="s">
        <v>2128</v>
      </c>
      <c r="D36" s="117" t="s">
        <v>2154</v>
      </c>
      <c r="E36" s="118" t="s">
        <v>2130</v>
      </c>
      <c r="F36" s="119">
        <v>27.3</v>
      </c>
      <c r="G36" s="41"/>
      <c r="H36" s="3">
        <f>ROUND(_xlfn.IFERROR(F36*G36," - "),2)</f>
        <v>0</v>
      </c>
      <c r="I36" s="134" t="e">
        <f>H36/$G$1758</f>
        <v>#DIV/0!</v>
      </c>
      <c r="J36" s="122" t="e">
        <f>#REF!</f>
        <v>#REF!</v>
      </c>
    </row>
    <row r="37" spans="1:10" s="12" customFormat="1" ht="14.25" outlineLevel="1">
      <c r="A37" s="7" t="s">
        <v>32</v>
      </c>
      <c r="B37" s="5" t="s">
        <v>332</v>
      </c>
      <c r="C37" s="116" t="s">
        <v>1856</v>
      </c>
      <c r="D37" s="135" t="s">
        <v>752</v>
      </c>
      <c r="E37" s="118" t="s">
        <v>2130</v>
      </c>
      <c r="F37" s="119">
        <v>8.02</v>
      </c>
      <c r="G37" s="41"/>
      <c r="H37" s="3">
        <f>ROUND(_xlfn.IFERROR(F37*G37," - "),2)</f>
        <v>0</v>
      </c>
      <c r="I37" s="134" t="e">
        <f>H37/$G$1758</f>
        <v>#DIV/0!</v>
      </c>
      <c r="J37" s="122" t="e">
        <f>#REF!</f>
        <v>#REF!</v>
      </c>
    </row>
    <row r="38" spans="1:10" s="12" customFormat="1" ht="14.25" outlineLevel="1">
      <c r="A38" s="7" t="s">
        <v>33</v>
      </c>
      <c r="B38" s="5" t="s">
        <v>332</v>
      </c>
      <c r="C38" s="116" t="s">
        <v>1856</v>
      </c>
      <c r="D38" s="117" t="s">
        <v>2155</v>
      </c>
      <c r="E38" s="118" t="s">
        <v>2130</v>
      </c>
      <c r="F38" s="119">
        <v>401.54</v>
      </c>
      <c r="G38" s="41"/>
      <c r="H38" s="3">
        <f>ROUND(_xlfn.IFERROR(F38*G38," - "),2)</f>
        <v>0</v>
      </c>
      <c r="I38" s="134" t="e">
        <f>H38/$G$1758</f>
        <v>#DIV/0!</v>
      </c>
      <c r="J38" s="122" t="e">
        <f>#REF!</f>
        <v>#REF!</v>
      </c>
    </row>
    <row r="39" spans="1:10" s="12" customFormat="1" ht="14.25" outlineLevel="1">
      <c r="A39" s="7" t="s">
        <v>34</v>
      </c>
      <c r="B39" s="5" t="s">
        <v>201</v>
      </c>
      <c r="C39" s="116" t="s">
        <v>2128</v>
      </c>
      <c r="D39" s="117" t="s">
        <v>2156</v>
      </c>
      <c r="E39" s="118" t="s">
        <v>2130</v>
      </c>
      <c r="F39" s="119">
        <v>222.28</v>
      </c>
      <c r="G39" s="41"/>
      <c r="H39" s="3">
        <f>ROUND(_xlfn.IFERROR(F39*G39," - "),2)</f>
        <v>0</v>
      </c>
      <c r="I39" s="134" t="e">
        <f>H39/$G$1758</f>
        <v>#DIV/0!</v>
      </c>
      <c r="J39" s="122" t="e">
        <f>#REF!</f>
        <v>#REF!</v>
      </c>
    </row>
    <row r="40" spans="1:10" s="12" customFormat="1" ht="25.5" outlineLevel="1">
      <c r="A40" s="7" t="s">
        <v>35</v>
      </c>
      <c r="B40" s="5" t="s">
        <v>326</v>
      </c>
      <c r="C40" s="116" t="s">
        <v>1856</v>
      </c>
      <c r="D40" s="117" t="s">
        <v>2157</v>
      </c>
      <c r="E40" s="118" t="s">
        <v>2130</v>
      </c>
      <c r="F40" s="119">
        <v>3.07</v>
      </c>
      <c r="G40" s="41"/>
      <c r="H40" s="3">
        <f>ROUND(_xlfn.IFERROR(F40*G40," - "),2)</f>
        <v>0</v>
      </c>
      <c r="I40" s="134" t="e">
        <f>H40/$G$1758</f>
        <v>#DIV/0!</v>
      </c>
      <c r="J40" s="122" t="e">
        <f>#REF!</f>
        <v>#REF!</v>
      </c>
    </row>
    <row r="41" spans="1:10" s="12" customFormat="1" ht="14.25" outlineLevel="1">
      <c r="A41" s="259" t="s">
        <v>344</v>
      </c>
      <c r="B41" s="261"/>
      <c r="C41" s="125"/>
      <c r="D41" s="126" t="s">
        <v>1137</v>
      </c>
      <c r="E41" s="127">
        <f>SUM(H42:H52)</f>
        <v>0</v>
      </c>
      <c r="F41" s="127"/>
      <c r="G41" s="127"/>
      <c r="H41" s="127"/>
      <c r="I41" s="128" t="e">
        <f>E41/$G$1758</f>
        <v>#DIV/0!</v>
      </c>
      <c r="J41" s="122" t="e">
        <f>#REF!</f>
        <v>#REF!</v>
      </c>
    </row>
    <row r="42" spans="1:10" s="12" customFormat="1" ht="14.25" outlineLevel="1">
      <c r="A42" s="7" t="s">
        <v>345</v>
      </c>
      <c r="B42" s="2" t="s">
        <v>153</v>
      </c>
      <c r="C42" s="116" t="s">
        <v>1856</v>
      </c>
      <c r="D42" s="117" t="s">
        <v>2158</v>
      </c>
      <c r="E42" s="118" t="s">
        <v>2130</v>
      </c>
      <c r="F42" s="133">
        <v>96.88</v>
      </c>
      <c r="G42" s="41"/>
      <c r="H42" s="3">
        <f>ROUND(_xlfn.IFERROR(F42*G42," - "),2)</f>
        <v>0</v>
      </c>
      <c r="I42" s="121" t="e">
        <f>H42/$G$1758</f>
        <v>#DIV/0!</v>
      </c>
      <c r="J42" s="122" t="e">
        <f>#REF!</f>
        <v>#REF!</v>
      </c>
    </row>
    <row r="43" spans="1:10" s="12" customFormat="1" ht="14.25" outlineLevel="1">
      <c r="A43" s="7" t="s">
        <v>346</v>
      </c>
      <c r="B43" s="5" t="s">
        <v>333</v>
      </c>
      <c r="C43" s="116" t="s">
        <v>1856</v>
      </c>
      <c r="D43" s="117" t="s">
        <v>2159</v>
      </c>
      <c r="E43" s="118" t="s">
        <v>2130</v>
      </c>
      <c r="F43" s="119">
        <v>96.88</v>
      </c>
      <c r="G43" s="41"/>
      <c r="H43" s="3">
        <f>ROUND(_xlfn.IFERROR(F43*G43," - "),2)</f>
        <v>0</v>
      </c>
      <c r="I43" s="134" t="e">
        <f>H43/$G$1758</f>
        <v>#DIV/0!</v>
      </c>
      <c r="J43" s="122" t="e">
        <f>#REF!</f>
        <v>#REF!</v>
      </c>
    </row>
    <row r="44" spans="1:10" s="12" customFormat="1" ht="14.25" outlineLevel="1">
      <c r="A44" s="7" t="s">
        <v>347</v>
      </c>
      <c r="B44" s="5" t="s">
        <v>1040</v>
      </c>
      <c r="C44" s="116" t="s">
        <v>1856</v>
      </c>
      <c r="D44" s="117" t="s">
        <v>2160</v>
      </c>
      <c r="E44" s="118" t="s">
        <v>2130</v>
      </c>
      <c r="F44" s="119">
        <v>96.88</v>
      </c>
      <c r="G44" s="41"/>
      <c r="H44" s="3">
        <f>ROUND(_xlfn.IFERROR(F44*G44," - "),2)</f>
        <v>0</v>
      </c>
      <c r="I44" s="134" t="e">
        <f>H44/$G$1758</f>
        <v>#DIV/0!</v>
      </c>
      <c r="J44" s="122" t="e">
        <f>#REF!</f>
        <v>#REF!</v>
      </c>
    </row>
    <row r="45" spans="1:10" s="12" customFormat="1" ht="14.25" outlineLevel="1">
      <c r="A45" s="7" t="s">
        <v>348</v>
      </c>
      <c r="B45" s="5" t="s">
        <v>1246</v>
      </c>
      <c r="C45" s="116" t="s">
        <v>1856</v>
      </c>
      <c r="D45" s="117" t="s">
        <v>2161</v>
      </c>
      <c r="E45" s="118" t="s">
        <v>2130</v>
      </c>
      <c r="F45" s="119">
        <v>96.88</v>
      </c>
      <c r="G45" s="41"/>
      <c r="H45" s="3">
        <f>ROUND(_xlfn.IFERROR(F45*G45," - "),2)</f>
        <v>0</v>
      </c>
      <c r="I45" s="134" t="e">
        <f>H45/$G$1758</f>
        <v>#DIV/0!</v>
      </c>
      <c r="J45" s="122" t="e">
        <f>#REF!</f>
        <v>#REF!</v>
      </c>
    </row>
    <row r="46" spans="1:10" s="12" customFormat="1" ht="14.25" outlineLevel="1">
      <c r="A46" s="7" t="s">
        <v>349</v>
      </c>
      <c r="B46" s="5" t="s">
        <v>154</v>
      </c>
      <c r="C46" s="116" t="s">
        <v>1856</v>
      </c>
      <c r="D46" s="117" t="s">
        <v>2162</v>
      </c>
      <c r="E46" s="118" t="s">
        <v>660</v>
      </c>
      <c r="F46" s="119">
        <v>5</v>
      </c>
      <c r="G46" s="41"/>
      <c r="H46" s="3">
        <f>ROUND(_xlfn.IFERROR(F46*G46," - "),2)</f>
        <v>0</v>
      </c>
      <c r="I46" s="134" t="e">
        <f>H46/$G$1758</f>
        <v>#DIV/0!</v>
      </c>
      <c r="J46" s="122" t="e">
        <f>#REF!</f>
        <v>#REF!</v>
      </c>
    </row>
    <row r="47" spans="1:10" s="12" customFormat="1" ht="14.25" outlineLevel="1">
      <c r="A47" s="7" t="s">
        <v>350</v>
      </c>
      <c r="B47" s="5" t="s">
        <v>342</v>
      </c>
      <c r="C47" s="116" t="s">
        <v>2128</v>
      </c>
      <c r="D47" s="117" t="s">
        <v>2163</v>
      </c>
      <c r="E47" s="118" t="s">
        <v>2130</v>
      </c>
      <c r="F47" s="119">
        <v>25</v>
      </c>
      <c r="G47" s="41"/>
      <c r="H47" s="3">
        <f>ROUND(_xlfn.IFERROR(F47*G47," - "),2)</f>
        <v>0</v>
      </c>
      <c r="I47" s="134" t="e">
        <f>H47/$G$1758</f>
        <v>#DIV/0!</v>
      </c>
      <c r="J47" s="122" t="e">
        <f>#REF!</f>
        <v>#REF!</v>
      </c>
    </row>
    <row r="48" spans="1:10" s="12" customFormat="1" ht="25.5" outlineLevel="1">
      <c r="A48" s="7" t="s">
        <v>389</v>
      </c>
      <c r="B48" s="17" t="s">
        <v>278</v>
      </c>
      <c r="C48" s="116" t="s">
        <v>2128</v>
      </c>
      <c r="D48" s="117" t="s">
        <v>2164</v>
      </c>
      <c r="E48" s="118" t="s">
        <v>660</v>
      </c>
      <c r="F48" s="119">
        <v>24</v>
      </c>
      <c r="G48" s="41"/>
      <c r="H48" s="3">
        <f>ROUND(_xlfn.IFERROR(F48*G48," - "),2)</f>
        <v>0</v>
      </c>
      <c r="I48" s="134" t="e">
        <f>H48/$G$1758</f>
        <v>#DIV/0!</v>
      </c>
      <c r="J48" s="122" t="e">
        <f>#REF!</f>
        <v>#REF!</v>
      </c>
    </row>
    <row r="49" spans="1:10" s="12" customFormat="1" ht="38.25" outlineLevel="1">
      <c r="A49" s="7" t="s">
        <v>390</v>
      </c>
      <c r="B49" s="17" t="s">
        <v>305</v>
      </c>
      <c r="C49" s="116" t="s">
        <v>2128</v>
      </c>
      <c r="D49" s="135" t="s">
        <v>801</v>
      </c>
      <c r="E49" s="118" t="s">
        <v>2130</v>
      </c>
      <c r="F49" s="119">
        <v>25.55</v>
      </c>
      <c r="G49" s="41"/>
      <c r="H49" s="3">
        <f>ROUND(_xlfn.IFERROR(F49*G49," - "),2)</f>
        <v>0</v>
      </c>
      <c r="I49" s="134" t="e">
        <f>H49/$G$1758</f>
        <v>#DIV/0!</v>
      </c>
      <c r="J49" s="122" t="e">
        <f>#REF!</f>
        <v>#REF!</v>
      </c>
    </row>
    <row r="50" spans="1:10" s="12" customFormat="1" ht="14.25" outlineLevel="1">
      <c r="A50" s="7" t="s">
        <v>391</v>
      </c>
      <c r="B50" s="5" t="s">
        <v>279</v>
      </c>
      <c r="C50" s="116" t="s">
        <v>2128</v>
      </c>
      <c r="D50" s="117" t="s">
        <v>2165</v>
      </c>
      <c r="E50" s="118" t="s">
        <v>660</v>
      </c>
      <c r="F50" s="119">
        <v>5</v>
      </c>
      <c r="G50" s="41"/>
      <c r="H50" s="3">
        <f>ROUND(_xlfn.IFERROR(F50*G50," - "),2)</f>
        <v>0</v>
      </c>
      <c r="I50" s="134" t="e">
        <f>H50/$G$1758</f>
        <v>#DIV/0!</v>
      </c>
      <c r="J50" s="122" t="e">
        <f>#REF!</f>
        <v>#REF!</v>
      </c>
    </row>
    <row r="51" spans="1:10" s="12" customFormat="1" ht="14.25" outlineLevel="1">
      <c r="A51" s="7" t="s">
        <v>1228</v>
      </c>
      <c r="B51" s="5" t="s">
        <v>257</v>
      </c>
      <c r="C51" s="116" t="s">
        <v>2128</v>
      </c>
      <c r="D51" s="135" t="s">
        <v>802</v>
      </c>
      <c r="E51" s="118" t="s">
        <v>2130</v>
      </c>
      <c r="F51" s="119">
        <v>232.04</v>
      </c>
      <c r="G51" s="41"/>
      <c r="H51" s="3">
        <f>ROUND(_xlfn.IFERROR(F51*G51," - "),2)</f>
        <v>0</v>
      </c>
      <c r="I51" s="134" t="e">
        <f>H51/$G$1758</f>
        <v>#DIV/0!</v>
      </c>
      <c r="J51" s="122" t="e">
        <f>#REF!</f>
        <v>#REF!</v>
      </c>
    </row>
    <row r="52" spans="1:10" s="12" customFormat="1" ht="14.25" outlineLevel="1">
      <c r="A52" s="7" t="s">
        <v>1247</v>
      </c>
      <c r="B52" s="17" t="s">
        <v>280</v>
      </c>
      <c r="C52" s="116" t="s">
        <v>2128</v>
      </c>
      <c r="D52" s="117" t="s">
        <v>2166</v>
      </c>
      <c r="E52" s="118" t="s">
        <v>2130</v>
      </c>
      <c r="F52" s="119">
        <v>232.04</v>
      </c>
      <c r="G52" s="41"/>
      <c r="H52" s="3">
        <f>ROUND(_xlfn.IFERROR(F52*G52," - "),2)</f>
        <v>0</v>
      </c>
      <c r="I52" s="134" t="e">
        <f>H52/$G$1758</f>
        <v>#DIV/0!</v>
      </c>
      <c r="J52" s="122" t="e">
        <f>#REF!</f>
        <v>#REF!</v>
      </c>
    </row>
    <row r="53" spans="1:10" s="12" customFormat="1" ht="14.25" outlineLevel="1">
      <c r="A53" s="259" t="s">
        <v>192</v>
      </c>
      <c r="B53" s="261"/>
      <c r="C53" s="125"/>
      <c r="D53" s="126" t="s">
        <v>1138</v>
      </c>
      <c r="E53" s="127">
        <f>SUM(H54:H62)</f>
        <v>0</v>
      </c>
      <c r="F53" s="127"/>
      <c r="G53" s="127"/>
      <c r="H53" s="127"/>
      <c r="I53" s="128" t="e">
        <f>E53/$G$1758</f>
        <v>#DIV/0!</v>
      </c>
      <c r="J53" s="122" t="e">
        <f>#REF!</f>
        <v>#REF!</v>
      </c>
    </row>
    <row r="54" spans="1:10" s="12" customFormat="1" ht="14.25" outlineLevel="1">
      <c r="A54" s="7" t="s">
        <v>351</v>
      </c>
      <c r="B54" s="17" t="s">
        <v>693</v>
      </c>
      <c r="C54" s="116" t="s">
        <v>1856</v>
      </c>
      <c r="D54" s="117" t="s">
        <v>2167</v>
      </c>
      <c r="E54" s="118" t="s">
        <v>2130</v>
      </c>
      <c r="F54" s="119">
        <v>52.26</v>
      </c>
      <c r="G54" s="41"/>
      <c r="H54" s="3">
        <f>ROUND(_xlfn.IFERROR(F54*G54," - "),2)</f>
        <v>0</v>
      </c>
      <c r="I54" s="134" t="e">
        <f>H54/$G$1758</f>
        <v>#DIV/0!</v>
      </c>
      <c r="J54" s="122" t="e">
        <f>#REF!</f>
        <v>#REF!</v>
      </c>
    </row>
    <row r="55" spans="1:10" s="12" customFormat="1" ht="51" outlineLevel="1">
      <c r="A55" s="7" t="s">
        <v>352</v>
      </c>
      <c r="B55" s="17">
        <v>87620</v>
      </c>
      <c r="C55" s="116" t="s">
        <v>2127</v>
      </c>
      <c r="D55" s="117" t="s">
        <v>2168</v>
      </c>
      <c r="E55" s="118" t="s">
        <v>2130</v>
      </c>
      <c r="F55" s="119">
        <v>403.86</v>
      </c>
      <c r="G55" s="41"/>
      <c r="H55" s="3">
        <f>ROUND(_xlfn.IFERROR(F55*G55," - "),2)</f>
        <v>0</v>
      </c>
      <c r="I55" s="134" t="e">
        <f>H55/$G$1758</f>
        <v>#DIV/0!</v>
      </c>
      <c r="J55" s="122" t="e">
        <f>#REF!</f>
        <v>#REF!</v>
      </c>
    </row>
    <row r="56" spans="1:10" s="12" customFormat="1" ht="25.5" outlineLevel="1">
      <c r="A56" s="7" t="s">
        <v>353</v>
      </c>
      <c r="B56" s="5" t="s">
        <v>337</v>
      </c>
      <c r="C56" s="116" t="s">
        <v>1856</v>
      </c>
      <c r="D56" s="135" t="s">
        <v>803</v>
      </c>
      <c r="E56" s="118" t="s">
        <v>2130</v>
      </c>
      <c r="F56" s="119">
        <v>1.08</v>
      </c>
      <c r="G56" s="41"/>
      <c r="H56" s="3">
        <f>ROUND(_xlfn.IFERROR(F56*G56," - "),2)</f>
        <v>0</v>
      </c>
      <c r="I56" s="134" t="e">
        <f>H56/$G$1758</f>
        <v>#DIV/0!</v>
      </c>
      <c r="J56" s="122" t="e">
        <f>#REF!</f>
        <v>#REF!</v>
      </c>
    </row>
    <row r="57" spans="1:10" s="12" customFormat="1" ht="25.5" outlineLevel="1">
      <c r="A57" s="7" t="s">
        <v>354</v>
      </c>
      <c r="B57" s="5" t="s">
        <v>704</v>
      </c>
      <c r="C57" s="116" t="s">
        <v>1856</v>
      </c>
      <c r="D57" s="135" t="s">
        <v>804</v>
      </c>
      <c r="E57" s="118" t="s">
        <v>2150</v>
      </c>
      <c r="F57" s="119">
        <v>0.56</v>
      </c>
      <c r="G57" s="41"/>
      <c r="H57" s="3">
        <f>ROUND(_xlfn.IFERROR(F57*G57," - "),2)</f>
        <v>0</v>
      </c>
      <c r="I57" s="134" t="e">
        <f>H57/$G$1758</f>
        <v>#DIV/0!</v>
      </c>
      <c r="J57" s="122" t="e">
        <f>#REF!</f>
        <v>#REF!</v>
      </c>
    </row>
    <row r="58" spans="1:10" s="12" customFormat="1" ht="25.5" outlineLevel="1">
      <c r="A58" s="7" t="s">
        <v>784</v>
      </c>
      <c r="B58" s="17" t="s">
        <v>1052</v>
      </c>
      <c r="C58" s="116" t="s">
        <v>1856</v>
      </c>
      <c r="D58" s="117" t="s">
        <v>2169</v>
      </c>
      <c r="E58" s="118" t="s">
        <v>2130</v>
      </c>
      <c r="F58" s="119">
        <v>454.17</v>
      </c>
      <c r="G58" s="41"/>
      <c r="H58" s="3">
        <f>ROUND(_xlfn.IFERROR(F58*G58," - "),2)</f>
        <v>0</v>
      </c>
      <c r="I58" s="134" t="e">
        <f>H58/$G$1758</f>
        <v>#DIV/0!</v>
      </c>
      <c r="J58" s="122" t="e">
        <f>#REF!</f>
        <v>#REF!</v>
      </c>
    </row>
    <row r="59" spans="1:10" s="12" customFormat="1" ht="25.5" outlineLevel="1">
      <c r="A59" s="7" t="s">
        <v>785</v>
      </c>
      <c r="B59" s="17" t="s">
        <v>329</v>
      </c>
      <c r="C59" s="116" t="s">
        <v>1856</v>
      </c>
      <c r="D59" s="117" t="s">
        <v>2170</v>
      </c>
      <c r="E59" s="118" t="s">
        <v>2130</v>
      </c>
      <c r="F59" s="119">
        <v>454.17</v>
      </c>
      <c r="G59" s="41"/>
      <c r="H59" s="3">
        <f>ROUND(_xlfn.IFERROR(F59*G59," - "),2)</f>
        <v>0</v>
      </c>
      <c r="I59" s="134" t="e">
        <f>H59/$G$1758</f>
        <v>#DIV/0!</v>
      </c>
      <c r="J59" s="122" t="e">
        <f>#REF!</f>
        <v>#REF!</v>
      </c>
    </row>
    <row r="60" spans="1:10" s="12" customFormat="1" ht="25.5" outlineLevel="1">
      <c r="A60" s="7" t="s">
        <v>786</v>
      </c>
      <c r="B60" s="5" t="s">
        <v>790</v>
      </c>
      <c r="C60" s="116" t="s">
        <v>1856</v>
      </c>
      <c r="D60" s="117" t="s">
        <v>2171</v>
      </c>
      <c r="E60" s="118" t="s">
        <v>660</v>
      </c>
      <c r="F60" s="119">
        <v>238.37</v>
      </c>
      <c r="G60" s="41"/>
      <c r="H60" s="3">
        <f>ROUND(_xlfn.IFERROR(F60*G60," - "),2)</f>
        <v>0</v>
      </c>
      <c r="I60" s="134" t="e">
        <f>H60/$G$1758</f>
        <v>#DIV/0!</v>
      </c>
      <c r="J60" s="122" t="e">
        <f>#REF!</f>
        <v>#REF!</v>
      </c>
    </row>
    <row r="61" spans="1:10" s="12" customFormat="1" ht="25.5" outlineLevel="1">
      <c r="A61" s="7" t="s">
        <v>787</v>
      </c>
      <c r="B61" s="5" t="s">
        <v>754</v>
      </c>
      <c r="C61" s="116" t="s">
        <v>1856</v>
      </c>
      <c r="D61" s="117" t="s">
        <v>2172</v>
      </c>
      <c r="E61" s="118" t="s">
        <v>660</v>
      </c>
      <c r="F61" s="119">
        <v>8</v>
      </c>
      <c r="G61" s="41"/>
      <c r="H61" s="3">
        <f>ROUND(_xlfn.IFERROR(F61*G61," - "),2)</f>
        <v>0</v>
      </c>
      <c r="I61" s="134" t="e">
        <f>H61/$G$1758</f>
        <v>#DIV/0!</v>
      </c>
      <c r="J61" s="122" t="e">
        <f>#REF!</f>
        <v>#REF!</v>
      </c>
    </row>
    <row r="62" spans="1:10" s="12" customFormat="1" ht="14.25" outlineLevel="1">
      <c r="A62" s="7" t="s">
        <v>1245</v>
      </c>
      <c r="B62" s="5" t="s">
        <v>753</v>
      </c>
      <c r="C62" s="116" t="s">
        <v>1856</v>
      </c>
      <c r="D62" s="117" t="s">
        <v>2173</v>
      </c>
      <c r="E62" s="118" t="s">
        <v>660</v>
      </c>
      <c r="F62" s="119">
        <v>11</v>
      </c>
      <c r="G62" s="41"/>
      <c r="H62" s="3">
        <f>ROUND(_xlfn.IFERROR(F62*G62," - "),2)</f>
        <v>0</v>
      </c>
      <c r="I62" s="134" t="e">
        <f>H62/$G$1758</f>
        <v>#DIV/0!</v>
      </c>
      <c r="J62" s="122" t="e">
        <f>#REF!</f>
        <v>#REF!</v>
      </c>
    </row>
    <row r="63" spans="1:10" s="12" customFormat="1" ht="14.25" outlineLevel="1">
      <c r="A63" s="259" t="s">
        <v>194</v>
      </c>
      <c r="B63" s="261"/>
      <c r="C63" s="125"/>
      <c r="D63" s="126" t="s">
        <v>1139</v>
      </c>
      <c r="E63" s="127">
        <f>SUM(H64:H73)</f>
        <v>0</v>
      </c>
      <c r="F63" s="127"/>
      <c r="G63" s="127"/>
      <c r="H63" s="127"/>
      <c r="I63" s="128" t="e">
        <f>E63/$G$1758</f>
        <v>#DIV/0!</v>
      </c>
      <c r="J63" s="122" t="e">
        <f>#REF!</f>
        <v>#REF!</v>
      </c>
    </row>
    <row r="64" spans="1:10" s="12" customFormat="1" ht="25.5" outlineLevel="1">
      <c r="A64" s="7" t="s">
        <v>355</v>
      </c>
      <c r="B64" s="5" t="s">
        <v>337</v>
      </c>
      <c r="C64" s="116" t="s">
        <v>1856</v>
      </c>
      <c r="D64" s="117" t="s">
        <v>2174</v>
      </c>
      <c r="E64" s="118" t="s">
        <v>2130</v>
      </c>
      <c r="F64" s="119">
        <v>64.4</v>
      </c>
      <c r="G64" s="41"/>
      <c r="H64" s="3">
        <f>ROUND(_xlfn.IFERROR(F64*G64," - "),2)</f>
        <v>0</v>
      </c>
      <c r="I64" s="134" t="e">
        <f>H64/$G$1758</f>
        <v>#DIV/0!</v>
      </c>
      <c r="J64" s="122" t="e">
        <f>#REF!</f>
        <v>#REF!</v>
      </c>
    </row>
    <row r="65" spans="1:10" s="12" customFormat="1" ht="14.25" outlineLevel="1">
      <c r="A65" s="7" t="s">
        <v>356</v>
      </c>
      <c r="B65" s="5" t="s">
        <v>1812</v>
      </c>
      <c r="C65" s="116" t="s">
        <v>1856</v>
      </c>
      <c r="D65" s="117" t="s">
        <v>2175</v>
      </c>
      <c r="E65" s="118" t="s">
        <v>660</v>
      </c>
      <c r="F65" s="119">
        <v>39.5</v>
      </c>
      <c r="G65" s="41"/>
      <c r="H65" s="3">
        <f>ROUND(_xlfn.IFERROR(F65*G65," - "),2)</f>
        <v>0</v>
      </c>
      <c r="I65" s="134" t="e">
        <f>H65/$G$1758</f>
        <v>#DIV/0!</v>
      </c>
      <c r="J65" s="122" t="e">
        <f>#REF!</f>
        <v>#REF!</v>
      </c>
    </row>
    <row r="66" spans="1:10" s="12" customFormat="1" ht="25.5" outlineLevel="1">
      <c r="A66" s="7" t="s">
        <v>357</v>
      </c>
      <c r="B66" s="20">
        <v>93201</v>
      </c>
      <c r="C66" s="116" t="s">
        <v>2127</v>
      </c>
      <c r="D66" s="117" t="s">
        <v>2176</v>
      </c>
      <c r="E66" s="118" t="s">
        <v>660</v>
      </c>
      <c r="F66" s="119">
        <v>41.5</v>
      </c>
      <c r="G66" s="41"/>
      <c r="H66" s="3">
        <f>ROUND(_xlfn.IFERROR(F66*G66," - "),2)</f>
        <v>0</v>
      </c>
      <c r="I66" s="134" t="e">
        <f>H66/$G$1758</f>
        <v>#DIV/0!</v>
      </c>
      <c r="J66" s="122" t="e">
        <f>#REF!</f>
        <v>#REF!</v>
      </c>
    </row>
    <row r="67" spans="1:10" s="12" customFormat="1" ht="14.25" outlineLevel="1">
      <c r="A67" s="7" t="s">
        <v>358</v>
      </c>
      <c r="B67" s="5" t="s">
        <v>237</v>
      </c>
      <c r="C67" s="116" t="s">
        <v>2128</v>
      </c>
      <c r="D67" s="117" t="s">
        <v>2177</v>
      </c>
      <c r="E67" s="118" t="s">
        <v>2130</v>
      </c>
      <c r="F67" s="119">
        <v>16.52</v>
      </c>
      <c r="G67" s="41"/>
      <c r="H67" s="3">
        <f>ROUND(_xlfn.IFERROR(F67*G67," - "),2)</f>
        <v>0</v>
      </c>
      <c r="I67" s="134" t="e">
        <f>H67/$G$1758</f>
        <v>#DIV/0!</v>
      </c>
      <c r="J67" s="122" t="e">
        <f>#REF!</f>
        <v>#REF!</v>
      </c>
    </row>
    <row r="68" spans="1:10" s="12" customFormat="1" ht="14.25" outlineLevel="1">
      <c r="A68" s="7" t="s">
        <v>359</v>
      </c>
      <c r="B68" s="5" t="s">
        <v>639</v>
      </c>
      <c r="C68" s="116" t="s">
        <v>1856</v>
      </c>
      <c r="D68" s="117" t="s">
        <v>2178</v>
      </c>
      <c r="E68" s="118" t="s">
        <v>659</v>
      </c>
      <c r="F68" s="119">
        <v>130</v>
      </c>
      <c r="G68" s="41"/>
      <c r="H68" s="3">
        <f>ROUND(_xlfn.IFERROR(F68*G68," - "),2)</f>
        <v>0</v>
      </c>
      <c r="I68" s="134" t="e">
        <f>H68/$G$1758</f>
        <v>#DIV/0!</v>
      </c>
      <c r="J68" s="122" t="e">
        <f>#REF!</f>
        <v>#REF!</v>
      </c>
    </row>
    <row r="69" spans="1:10" s="12" customFormat="1" ht="14.25" outlineLevel="1">
      <c r="A69" s="7" t="s">
        <v>360</v>
      </c>
      <c r="B69" s="5" t="s">
        <v>704</v>
      </c>
      <c r="C69" s="116" t="s">
        <v>1856</v>
      </c>
      <c r="D69" s="117" t="s">
        <v>2179</v>
      </c>
      <c r="E69" s="118" t="s">
        <v>2150</v>
      </c>
      <c r="F69" s="119">
        <v>8</v>
      </c>
      <c r="G69" s="41"/>
      <c r="H69" s="3">
        <f>ROUND(_xlfn.IFERROR(F69*G69," - "),2)</f>
        <v>0</v>
      </c>
      <c r="I69" s="134" t="e">
        <f>H69/$G$1758</f>
        <v>#DIV/0!</v>
      </c>
      <c r="J69" s="122" t="e">
        <f>#REF!</f>
        <v>#REF!</v>
      </c>
    </row>
    <row r="70" spans="1:10" s="12" customFormat="1" ht="14.25" outlineLevel="1">
      <c r="A70" s="7" t="s">
        <v>392</v>
      </c>
      <c r="B70" s="5" t="s">
        <v>308</v>
      </c>
      <c r="C70" s="116" t="s">
        <v>1856</v>
      </c>
      <c r="D70" s="117" t="s">
        <v>2180</v>
      </c>
      <c r="E70" s="118" t="s">
        <v>660</v>
      </c>
      <c r="F70" s="119">
        <v>4.8</v>
      </c>
      <c r="G70" s="41"/>
      <c r="H70" s="3">
        <f>ROUND(_xlfn.IFERROR(F70*G70," - "),2)</f>
        <v>0</v>
      </c>
      <c r="I70" s="134" t="e">
        <f>H70/$G$1758</f>
        <v>#DIV/0!</v>
      </c>
      <c r="J70" s="122" t="e">
        <f>#REF!</f>
        <v>#REF!</v>
      </c>
    </row>
    <row r="71" spans="1:10" s="12" customFormat="1" ht="14.25" outlineLevel="1">
      <c r="A71" s="7" t="s">
        <v>393</v>
      </c>
      <c r="B71" s="5" t="s">
        <v>667</v>
      </c>
      <c r="C71" s="116" t="s">
        <v>1856</v>
      </c>
      <c r="D71" s="117" t="s">
        <v>2181</v>
      </c>
      <c r="E71" s="118" t="s">
        <v>660</v>
      </c>
      <c r="F71" s="119">
        <v>2.28</v>
      </c>
      <c r="G71" s="41"/>
      <c r="H71" s="3">
        <f>ROUND(_xlfn.IFERROR(F71*G71," - "),2)</f>
        <v>0</v>
      </c>
      <c r="I71" s="134" t="e">
        <f>H71/$G$1758</f>
        <v>#DIV/0!</v>
      </c>
      <c r="J71" s="122" t="e">
        <f>#REF!</f>
        <v>#REF!</v>
      </c>
    </row>
    <row r="72" spans="1:10" s="12" customFormat="1" ht="14.25" outlineLevel="1">
      <c r="A72" s="7" t="s">
        <v>788</v>
      </c>
      <c r="B72" s="5" t="s">
        <v>309</v>
      </c>
      <c r="C72" s="116" t="s">
        <v>1856</v>
      </c>
      <c r="D72" s="117" t="s">
        <v>2182</v>
      </c>
      <c r="E72" s="118" t="s">
        <v>660</v>
      </c>
      <c r="F72" s="119">
        <v>3.38</v>
      </c>
      <c r="G72" s="41"/>
      <c r="H72" s="3">
        <f>ROUND(_xlfn.IFERROR(F72*G72," - "),2)</f>
        <v>0</v>
      </c>
      <c r="I72" s="134" t="e">
        <f>H72/$G$1758</f>
        <v>#DIV/0!</v>
      </c>
      <c r="J72" s="122" t="e">
        <f>#REF!</f>
        <v>#REF!</v>
      </c>
    </row>
    <row r="73" spans="1:10" s="12" customFormat="1" ht="14.25" outlineLevel="1">
      <c r="A73" s="7" t="s">
        <v>789</v>
      </c>
      <c r="B73" s="5" t="s">
        <v>757</v>
      </c>
      <c r="C73" s="116" t="s">
        <v>1856</v>
      </c>
      <c r="D73" s="117" t="s">
        <v>2183</v>
      </c>
      <c r="E73" s="118" t="s">
        <v>660</v>
      </c>
      <c r="F73" s="119">
        <v>0.4</v>
      </c>
      <c r="G73" s="41"/>
      <c r="H73" s="3">
        <f>ROUND(_xlfn.IFERROR(F73*G73," - "),2)</f>
        <v>0</v>
      </c>
      <c r="I73" s="134" t="e">
        <f>H73/$G$1758</f>
        <v>#DIV/0!</v>
      </c>
      <c r="J73" s="122" t="e">
        <f>#REF!</f>
        <v>#REF!</v>
      </c>
    </row>
    <row r="74" spans="1:10" s="12" customFormat="1" ht="14.25" outlineLevel="1">
      <c r="A74" s="259" t="s">
        <v>361</v>
      </c>
      <c r="B74" s="261"/>
      <c r="C74" s="125"/>
      <c r="D74" s="126" t="s">
        <v>1140</v>
      </c>
      <c r="E74" s="127">
        <f>SUM(H75:H83)</f>
        <v>0</v>
      </c>
      <c r="F74" s="127"/>
      <c r="G74" s="127"/>
      <c r="H74" s="127"/>
      <c r="I74" s="128" t="e">
        <f>E74/$G$1758</f>
        <v>#DIV/0!</v>
      </c>
      <c r="J74" s="122" t="e">
        <f>#REF!</f>
        <v>#REF!</v>
      </c>
    </row>
    <row r="75" spans="1:10" s="12" customFormat="1" ht="14.25" outlineLevel="1">
      <c r="A75" s="7" t="s">
        <v>362</v>
      </c>
      <c r="B75" s="5" t="s">
        <v>141</v>
      </c>
      <c r="C75" s="116" t="s">
        <v>1856</v>
      </c>
      <c r="D75" s="117" t="s">
        <v>244</v>
      </c>
      <c r="E75" s="118" t="s">
        <v>2130</v>
      </c>
      <c r="F75" s="119">
        <v>121.93</v>
      </c>
      <c r="G75" s="41"/>
      <c r="H75" s="3">
        <f>ROUND(_xlfn.IFERROR(F75*G75," - "),2)</f>
        <v>0</v>
      </c>
      <c r="I75" s="134" t="e">
        <f>H75/$G$1758</f>
        <v>#DIV/0!</v>
      </c>
      <c r="J75" s="122" t="e">
        <f>#REF!</f>
        <v>#REF!</v>
      </c>
    </row>
    <row r="76" spans="1:10" s="13" customFormat="1" ht="12.75" outlineLevel="1">
      <c r="A76" s="7" t="s">
        <v>363</v>
      </c>
      <c r="B76" s="136" t="s">
        <v>143</v>
      </c>
      <c r="C76" s="116" t="s">
        <v>1856</v>
      </c>
      <c r="D76" s="117" t="s">
        <v>2184</v>
      </c>
      <c r="E76" s="118" t="s">
        <v>2130</v>
      </c>
      <c r="F76" s="137">
        <v>121.93</v>
      </c>
      <c r="G76" s="41"/>
      <c r="H76" s="3">
        <f>ROUND(_xlfn.IFERROR(F76*G76," - "),2)</f>
        <v>0</v>
      </c>
      <c r="I76" s="134" t="e">
        <f>H76/$G$1758</f>
        <v>#DIV/0!</v>
      </c>
      <c r="J76" s="122" t="e">
        <f>#REF!</f>
        <v>#REF!</v>
      </c>
    </row>
    <row r="77" spans="1:10" s="13" customFormat="1" ht="12.75" outlineLevel="1">
      <c r="A77" s="7" t="s">
        <v>364</v>
      </c>
      <c r="B77" s="17" t="s">
        <v>145</v>
      </c>
      <c r="C77" s="116" t="s">
        <v>1856</v>
      </c>
      <c r="D77" s="117" t="s">
        <v>245</v>
      </c>
      <c r="E77" s="118" t="s">
        <v>2130</v>
      </c>
      <c r="F77" s="137">
        <v>121.93</v>
      </c>
      <c r="G77" s="41"/>
      <c r="H77" s="3">
        <f>ROUND(_xlfn.IFERROR(F77*G77," - "),2)</f>
        <v>0</v>
      </c>
      <c r="I77" s="123" t="e">
        <f>H77/$G$1758</f>
        <v>#DIV/0!</v>
      </c>
      <c r="J77" s="122" t="e">
        <f>#REF!</f>
        <v>#REF!</v>
      </c>
    </row>
    <row r="78" spans="1:10" s="13" customFormat="1" ht="12.75" outlineLevel="1">
      <c r="A78" s="7" t="s">
        <v>365</v>
      </c>
      <c r="B78" s="20" t="s">
        <v>243</v>
      </c>
      <c r="C78" s="116" t="s">
        <v>2128</v>
      </c>
      <c r="D78" s="117" t="s">
        <v>2153</v>
      </c>
      <c r="E78" s="118" t="s">
        <v>2150</v>
      </c>
      <c r="F78" s="137">
        <v>4</v>
      </c>
      <c r="G78" s="41"/>
      <c r="H78" s="3">
        <f>ROUND(_xlfn.IFERROR(F78*G78," - "),2)</f>
        <v>0</v>
      </c>
      <c r="I78" s="134" t="e">
        <f>H78/$G$1758</f>
        <v>#DIV/0!</v>
      </c>
      <c r="J78" s="122" t="e">
        <f>#REF!</f>
        <v>#REF!</v>
      </c>
    </row>
    <row r="79" spans="1:10" s="13" customFormat="1" ht="12.75" outlineLevel="1">
      <c r="A79" s="7" t="s">
        <v>366</v>
      </c>
      <c r="B79" s="5" t="s">
        <v>258</v>
      </c>
      <c r="C79" s="116" t="s">
        <v>2128</v>
      </c>
      <c r="D79" s="135" t="s">
        <v>2131</v>
      </c>
      <c r="E79" s="118" t="s">
        <v>2130</v>
      </c>
      <c r="F79" s="137">
        <v>50.7</v>
      </c>
      <c r="G79" s="41"/>
      <c r="H79" s="3">
        <f>ROUND(_xlfn.IFERROR(F79*G79," - "),2)</f>
        <v>0</v>
      </c>
      <c r="I79" s="134" t="e">
        <f>H79/$G$1758</f>
        <v>#DIV/0!</v>
      </c>
      <c r="J79" s="122" t="e">
        <f>#REF!</f>
        <v>#REF!</v>
      </c>
    </row>
    <row r="80" spans="1:10" s="13" customFormat="1" ht="12.75" outlineLevel="1">
      <c r="A80" s="7" t="s">
        <v>367</v>
      </c>
      <c r="B80" s="5" t="s">
        <v>791</v>
      </c>
      <c r="C80" s="116" t="s">
        <v>1856</v>
      </c>
      <c r="D80" s="135" t="s">
        <v>808</v>
      </c>
      <c r="E80" s="118" t="s">
        <v>2130</v>
      </c>
      <c r="F80" s="137">
        <v>15.83</v>
      </c>
      <c r="G80" s="41"/>
      <c r="H80" s="3">
        <f>ROUND(_xlfn.IFERROR(F80*G80," - "),2)</f>
        <v>0</v>
      </c>
      <c r="I80" s="134" t="e">
        <f>H80/$G$1758</f>
        <v>#DIV/0!</v>
      </c>
      <c r="J80" s="122" t="e">
        <f>#REF!</f>
        <v>#REF!</v>
      </c>
    </row>
    <row r="81" spans="1:10" s="12" customFormat="1" ht="14.25" outlineLevel="1">
      <c r="A81" s="7" t="s">
        <v>394</v>
      </c>
      <c r="B81" s="5" t="s">
        <v>147</v>
      </c>
      <c r="C81" s="116" t="s">
        <v>1856</v>
      </c>
      <c r="D81" s="117" t="s">
        <v>2185</v>
      </c>
      <c r="E81" s="118" t="s">
        <v>2130</v>
      </c>
      <c r="F81" s="119">
        <v>258.69</v>
      </c>
      <c r="G81" s="41"/>
      <c r="H81" s="3">
        <f>ROUND(_xlfn.IFERROR(F81*G81," - "),2)</f>
        <v>0</v>
      </c>
      <c r="I81" s="134" t="e">
        <f>H81/$G$1758</f>
        <v>#DIV/0!</v>
      </c>
      <c r="J81" s="122" t="e">
        <f>#REF!</f>
        <v>#REF!</v>
      </c>
    </row>
    <row r="82" spans="1:10" s="12" customFormat="1" ht="25.5" outlineLevel="1">
      <c r="A82" s="7" t="s">
        <v>395</v>
      </c>
      <c r="B82" s="5" t="s">
        <v>340</v>
      </c>
      <c r="C82" s="116" t="s">
        <v>1856</v>
      </c>
      <c r="D82" s="117" t="s">
        <v>2186</v>
      </c>
      <c r="E82" s="118" t="s">
        <v>2130</v>
      </c>
      <c r="F82" s="119">
        <v>59.55</v>
      </c>
      <c r="G82" s="41"/>
      <c r="H82" s="3">
        <f>ROUND(_xlfn.IFERROR(F82*G82," - "),2)</f>
        <v>0</v>
      </c>
      <c r="I82" s="134" t="e">
        <f>H82/$G$1758</f>
        <v>#DIV/0!</v>
      </c>
      <c r="J82" s="122" t="e">
        <f>#REF!</f>
        <v>#REF!</v>
      </c>
    </row>
    <row r="83" spans="1:10" s="12" customFormat="1" ht="14.25" outlineLevel="1">
      <c r="A83" s="7" t="s">
        <v>396</v>
      </c>
      <c r="B83" s="5" t="s">
        <v>797</v>
      </c>
      <c r="C83" s="116" t="s">
        <v>1856</v>
      </c>
      <c r="D83" s="117" t="s">
        <v>2187</v>
      </c>
      <c r="E83" s="118" t="s">
        <v>660</v>
      </c>
      <c r="F83" s="119">
        <v>7.92</v>
      </c>
      <c r="G83" s="41"/>
      <c r="H83" s="3">
        <f>ROUND(_xlfn.IFERROR(F83*G83," - "),2)</f>
        <v>0</v>
      </c>
      <c r="I83" s="134" t="e">
        <f>H83/$G$1758</f>
        <v>#DIV/0!</v>
      </c>
      <c r="J83" s="122" t="e">
        <f>#REF!</f>
        <v>#REF!</v>
      </c>
    </row>
    <row r="84" spans="1:10" s="12" customFormat="1" ht="14.25" outlineLevel="1">
      <c r="A84" s="259" t="s">
        <v>195</v>
      </c>
      <c r="B84" s="261"/>
      <c r="C84" s="125"/>
      <c r="D84" s="126" t="s">
        <v>1130</v>
      </c>
      <c r="E84" s="127">
        <f>SUM(H85:H94)</f>
        <v>0</v>
      </c>
      <c r="F84" s="127"/>
      <c r="G84" s="127"/>
      <c r="H84" s="127"/>
      <c r="I84" s="128" t="e">
        <f>E84/$G$1758</f>
        <v>#DIV/0!</v>
      </c>
      <c r="J84" s="122" t="e">
        <f>#REF!</f>
        <v>#REF!</v>
      </c>
    </row>
    <row r="85" spans="1:10" s="12" customFormat="1" ht="25.5" outlineLevel="1">
      <c r="A85" s="7" t="s">
        <v>368</v>
      </c>
      <c r="B85" s="2" t="s">
        <v>254</v>
      </c>
      <c r="C85" s="116" t="s">
        <v>2128</v>
      </c>
      <c r="D85" s="117" t="s">
        <v>2188</v>
      </c>
      <c r="E85" s="118" t="s">
        <v>86</v>
      </c>
      <c r="F85" s="133">
        <v>4</v>
      </c>
      <c r="G85" s="41"/>
      <c r="H85" s="3">
        <f>ROUND(_xlfn.IFERROR(F85*G85," - "),2)</f>
        <v>0</v>
      </c>
      <c r="I85" s="121" t="e">
        <f>H85/$G$1758</f>
        <v>#DIV/0!</v>
      </c>
      <c r="J85" s="122" t="e">
        <f>#REF!</f>
        <v>#REF!</v>
      </c>
    </row>
    <row r="86" spans="1:10" s="12" customFormat="1" ht="25.5" outlineLevel="1">
      <c r="A86" s="7" t="s">
        <v>369</v>
      </c>
      <c r="B86" s="5" t="s">
        <v>255</v>
      </c>
      <c r="C86" s="116" t="s">
        <v>2128</v>
      </c>
      <c r="D86" s="117" t="s">
        <v>2189</v>
      </c>
      <c r="E86" s="118" t="s">
        <v>86</v>
      </c>
      <c r="F86" s="119">
        <v>4</v>
      </c>
      <c r="G86" s="41"/>
      <c r="H86" s="3">
        <f>ROUND(_xlfn.IFERROR(F86*G86," - "),2)</f>
        <v>0</v>
      </c>
      <c r="I86" s="134" t="e">
        <f>H86/$G$1758</f>
        <v>#DIV/0!</v>
      </c>
      <c r="J86" s="122" t="e">
        <f>#REF!</f>
        <v>#REF!</v>
      </c>
    </row>
    <row r="87" spans="1:10" s="12" customFormat="1" ht="14.25" outlineLevel="1">
      <c r="A87" s="7" t="s">
        <v>370</v>
      </c>
      <c r="B87" s="5" t="s">
        <v>301</v>
      </c>
      <c r="C87" s="116" t="s">
        <v>2128</v>
      </c>
      <c r="D87" s="117" t="s">
        <v>2190</v>
      </c>
      <c r="E87" s="118" t="s">
        <v>86</v>
      </c>
      <c r="F87" s="133">
        <v>1</v>
      </c>
      <c r="G87" s="41"/>
      <c r="H87" s="3">
        <f>ROUND(_xlfn.IFERROR(F87*G87," - "),2)</f>
        <v>0</v>
      </c>
      <c r="I87" s="121" t="e">
        <f>H87/$G$1758</f>
        <v>#DIV/0!</v>
      </c>
      <c r="J87" s="122" t="e">
        <f>#REF!</f>
        <v>#REF!</v>
      </c>
    </row>
    <row r="88" spans="1:10" s="12" customFormat="1" ht="25.5" outlineLevel="1">
      <c r="A88" s="7" t="s">
        <v>371</v>
      </c>
      <c r="B88" s="5" t="s">
        <v>253</v>
      </c>
      <c r="C88" s="116" t="s">
        <v>2128</v>
      </c>
      <c r="D88" s="135" t="s">
        <v>809</v>
      </c>
      <c r="E88" s="118" t="s">
        <v>86</v>
      </c>
      <c r="F88" s="133">
        <v>5</v>
      </c>
      <c r="G88" s="41"/>
      <c r="H88" s="3">
        <f>ROUND(_xlfn.IFERROR(F88*G88," - "),2)</f>
        <v>0</v>
      </c>
      <c r="I88" s="121" t="e">
        <f>H88/$G$1758</f>
        <v>#DIV/0!</v>
      </c>
      <c r="J88" s="122" t="e">
        <f>#REF!</f>
        <v>#REF!</v>
      </c>
    </row>
    <row r="89" spans="1:10" s="12" customFormat="1" ht="14.25" outlineLevel="1">
      <c r="A89" s="7" t="s">
        <v>372</v>
      </c>
      <c r="B89" s="17" t="s">
        <v>756</v>
      </c>
      <c r="C89" s="116" t="s">
        <v>1856</v>
      </c>
      <c r="D89" s="117" t="s">
        <v>2191</v>
      </c>
      <c r="E89" s="118" t="s">
        <v>86</v>
      </c>
      <c r="F89" s="133">
        <v>18</v>
      </c>
      <c r="G89" s="41"/>
      <c r="H89" s="3">
        <f>ROUND(_xlfn.IFERROR(F89*G89," - "),2)</f>
        <v>0</v>
      </c>
      <c r="I89" s="121" t="e">
        <f>H89/$G$1758</f>
        <v>#DIV/0!</v>
      </c>
      <c r="J89" s="122" t="e">
        <f>#REF!</f>
        <v>#REF!</v>
      </c>
    </row>
    <row r="90" spans="1:10" s="12" customFormat="1" ht="25.5" outlineLevel="1">
      <c r="A90" s="7" t="s">
        <v>373</v>
      </c>
      <c r="B90" s="5" t="s">
        <v>338</v>
      </c>
      <c r="C90" s="116" t="s">
        <v>1856</v>
      </c>
      <c r="D90" s="117" t="s">
        <v>2192</v>
      </c>
      <c r="E90" s="118" t="s">
        <v>86</v>
      </c>
      <c r="F90" s="133">
        <v>19</v>
      </c>
      <c r="G90" s="41"/>
      <c r="H90" s="3">
        <f>ROUND(_xlfn.IFERROR(F90*G90," - "),2)</f>
        <v>0</v>
      </c>
      <c r="I90" s="121" t="e">
        <f>H90/$G$1758</f>
        <v>#DIV/0!</v>
      </c>
      <c r="J90" s="122" t="e">
        <f>#REF!</f>
        <v>#REF!</v>
      </c>
    </row>
    <row r="91" spans="1:10" s="12" customFormat="1" ht="25.5" outlineLevel="1">
      <c r="A91" s="7" t="s">
        <v>397</v>
      </c>
      <c r="B91" s="5" t="s">
        <v>287</v>
      </c>
      <c r="C91" s="116" t="s">
        <v>2128</v>
      </c>
      <c r="D91" s="117" t="s">
        <v>2193</v>
      </c>
      <c r="E91" s="118" t="s">
        <v>86</v>
      </c>
      <c r="F91" s="133">
        <v>8</v>
      </c>
      <c r="G91" s="41"/>
      <c r="H91" s="3">
        <f>ROUND(_xlfn.IFERROR(F91*G91," - "),2)</f>
        <v>0</v>
      </c>
      <c r="I91" s="121" t="e">
        <f>H91/$G$1758</f>
        <v>#DIV/0!</v>
      </c>
      <c r="J91" s="122" t="e">
        <f>#REF!</f>
        <v>#REF!</v>
      </c>
    </row>
    <row r="92" spans="1:10" s="12" customFormat="1" ht="25.5" outlineLevel="1">
      <c r="A92" s="7" t="s">
        <v>398</v>
      </c>
      <c r="B92" s="5" t="s">
        <v>299</v>
      </c>
      <c r="C92" s="116" t="s">
        <v>2128</v>
      </c>
      <c r="D92" s="117" t="s">
        <v>2194</v>
      </c>
      <c r="E92" s="118" t="s">
        <v>86</v>
      </c>
      <c r="F92" s="119">
        <v>10</v>
      </c>
      <c r="G92" s="41"/>
      <c r="H92" s="3">
        <f>ROUND(_xlfn.IFERROR(F92*G92," - "),2)</f>
        <v>0</v>
      </c>
      <c r="I92" s="134" t="e">
        <f>H92/$G$1758</f>
        <v>#DIV/0!</v>
      </c>
      <c r="J92" s="122" t="e">
        <f>#REF!</f>
        <v>#REF!</v>
      </c>
    </row>
    <row r="93" spans="1:10" s="12" customFormat="1" ht="14.25" outlineLevel="1">
      <c r="A93" s="7" t="s">
        <v>399</v>
      </c>
      <c r="B93" s="22" t="s">
        <v>1496</v>
      </c>
      <c r="C93" s="116"/>
      <c r="D93" s="135" t="s">
        <v>1160</v>
      </c>
      <c r="E93" s="138" t="s">
        <v>1162</v>
      </c>
      <c r="F93" s="133">
        <v>1</v>
      </c>
      <c r="G93" s="42"/>
      <c r="H93" s="21">
        <f>ROUND(_xlfn.IFERROR(F93*G93," - "),2)</f>
        <v>0</v>
      </c>
      <c r="I93" s="139" t="e">
        <f>H93/$G$1758</f>
        <v>#DIV/0!</v>
      </c>
      <c r="J93" s="122" t="e">
        <f>#REF!</f>
        <v>#REF!</v>
      </c>
    </row>
    <row r="94" spans="1:10" s="12" customFormat="1" ht="25.5" outlineLevel="1">
      <c r="A94" s="7" t="s">
        <v>1159</v>
      </c>
      <c r="B94" s="22" t="s">
        <v>1496</v>
      </c>
      <c r="C94" s="116"/>
      <c r="D94" s="135" t="s">
        <v>1161</v>
      </c>
      <c r="E94" s="138" t="s">
        <v>1162</v>
      </c>
      <c r="F94" s="133">
        <v>1</v>
      </c>
      <c r="G94" s="42"/>
      <c r="H94" s="21">
        <f>ROUND(_xlfn.IFERROR(F94*G94," - "),2)</f>
        <v>0</v>
      </c>
      <c r="I94" s="139" t="e">
        <f>H94/$G$1758</f>
        <v>#DIV/0!</v>
      </c>
      <c r="J94" s="122" t="e">
        <f>#REF!</f>
        <v>#REF!</v>
      </c>
    </row>
    <row r="95" spans="1:10" s="12" customFormat="1" ht="14.25" outlineLevel="1">
      <c r="A95" s="259" t="s">
        <v>197</v>
      </c>
      <c r="B95" s="261"/>
      <c r="C95" s="116" t="s">
        <v>2195</v>
      </c>
      <c r="D95" s="126" t="s">
        <v>1131</v>
      </c>
      <c r="E95" s="127">
        <f>SUM(H96:H123)</f>
        <v>0</v>
      </c>
      <c r="F95" s="127"/>
      <c r="G95" s="127"/>
      <c r="H95" s="127"/>
      <c r="I95" s="128" t="e">
        <f>E95/$G$1758</f>
        <v>#DIV/0!</v>
      </c>
      <c r="J95" s="122" t="e">
        <f>#REF!</f>
        <v>#REF!</v>
      </c>
    </row>
    <row r="96" spans="1:10" s="12" customFormat="1" ht="14.25" outlineLevel="1">
      <c r="A96" s="7" t="s">
        <v>374</v>
      </c>
      <c r="B96" s="2" t="s">
        <v>318</v>
      </c>
      <c r="C96" s="116" t="s">
        <v>1856</v>
      </c>
      <c r="D96" s="117" t="s">
        <v>2196</v>
      </c>
      <c r="E96" s="118" t="s">
        <v>2130</v>
      </c>
      <c r="F96" s="133">
        <v>13.9</v>
      </c>
      <c r="G96" s="41"/>
      <c r="H96" s="3">
        <f>ROUND(_xlfn.IFERROR(F96*G96," - "),2)</f>
        <v>0</v>
      </c>
      <c r="I96" s="121" t="e">
        <f>H96/$G$1758</f>
        <v>#DIV/0!</v>
      </c>
      <c r="J96" s="122" t="e">
        <f>#REF!</f>
        <v>#REF!</v>
      </c>
    </row>
    <row r="97" spans="1:10" s="12" customFormat="1" ht="14.25" outlineLevel="1">
      <c r="A97" s="7" t="s">
        <v>375</v>
      </c>
      <c r="B97" s="2" t="s">
        <v>319</v>
      </c>
      <c r="C97" s="116" t="s">
        <v>1856</v>
      </c>
      <c r="D97" s="117" t="s">
        <v>2197</v>
      </c>
      <c r="E97" s="118" t="s">
        <v>2130</v>
      </c>
      <c r="F97" s="119">
        <v>10.06</v>
      </c>
      <c r="G97" s="41"/>
      <c r="H97" s="3">
        <f>ROUND(_xlfn.IFERROR(F97*G97," - "),2)</f>
        <v>0</v>
      </c>
      <c r="I97" s="134" t="e">
        <f>H97/$G$1758</f>
        <v>#DIV/0!</v>
      </c>
      <c r="J97" s="122" t="e">
        <f>#REF!</f>
        <v>#REF!</v>
      </c>
    </row>
    <row r="98" spans="1:10" s="12" customFormat="1" ht="14.25" outlineLevel="1">
      <c r="A98" s="7" t="s">
        <v>376</v>
      </c>
      <c r="B98" s="5" t="s">
        <v>311</v>
      </c>
      <c r="C98" s="116" t="s">
        <v>1856</v>
      </c>
      <c r="D98" s="117" t="s">
        <v>2198</v>
      </c>
      <c r="E98" s="118" t="s">
        <v>86</v>
      </c>
      <c r="F98" s="119">
        <v>11</v>
      </c>
      <c r="G98" s="41"/>
      <c r="H98" s="3">
        <f>ROUND(_xlfn.IFERROR(F98*G98," - "),2)</f>
        <v>0</v>
      </c>
      <c r="I98" s="134" t="e">
        <f>H98/$G$1758</f>
        <v>#DIV/0!</v>
      </c>
      <c r="J98" s="122" t="e">
        <f>#REF!</f>
        <v>#REF!</v>
      </c>
    </row>
    <row r="99" spans="1:10" s="12" customFormat="1" ht="14.25" outlineLevel="1">
      <c r="A99" s="7" t="s">
        <v>377</v>
      </c>
      <c r="B99" s="5" t="s">
        <v>312</v>
      </c>
      <c r="C99" s="116" t="s">
        <v>1856</v>
      </c>
      <c r="D99" s="117" t="s">
        <v>2199</v>
      </c>
      <c r="E99" s="118" t="s">
        <v>86</v>
      </c>
      <c r="F99" s="119">
        <v>12</v>
      </c>
      <c r="G99" s="41"/>
      <c r="H99" s="3">
        <f>ROUND(_xlfn.IFERROR(F99*G99," - "),2)</f>
        <v>0</v>
      </c>
      <c r="I99" s="134" t="e">
        <f>H99/$G$1758</f>
        <v>#DIV/0!</v>
      </c>
      <c r="J99" s="122" t="e">
        <f>#REF!</f>
        <v>#REF!</v>
      </c>
    </row>
    <row r="100" spans="1:10" s="12" customFormat="1" ht="14.25" outlineLevel="1">
      <c r="A100" s="7" t="s">
        <v>378</v>
      </c>
      <c r="B100" s="5" t="s">
        <v>916</v>
      </c>
      <c r="C100" s="116" t="s">
        <v>1856</v>
      </c>
      <c r="D100" s="117" t="s">
        <v>2200</v>
      </c>
      <c r="E100" s="118" t="s">
        <v>86</v>
      </c>
      <c r="F100" s="119">
        <v>8</v>
      </c>
      <c r="G100" s="41"/>
      <c r="H100" s="3">
        <f>ROUND(_xlfn.IFERROR(F100*G100," - "),2)</f>
        <v>0</v>
      </c>
      <c r="I100" s="134" t="e">
        <f>H100/$G$1758</f>
        <v>#DIV/0!</v>
      </c>
      <c r="J100" s="122" t="e">
        <f>#REF!</f>
        <v>#REF!</v>
      </c>
    </row>
    <row r="101" spans="1:10" s="12" customFormat="1" ht="25.5" outlineLevel="1">
      <c r="A101" s="7" t="s">
        <v>379</v>
      </c>
      <c r="B101" s="19">
        <v>177094</v>
      </c>
      <c r="C101" s="116" t="s">
        <v>691</v>
      </c>
      <c r="D101" s="117" t="s">
        <v>2201</v>
      </c>
      <c r="E101" s="118" t="s">
        <v>2130</v>
      </c>
      <c r="F101" s="119">
        <v>8</v>
      </c>
      <c r="G101" s="41"/>
      <c r="H101" s="3">
        <f>ROUND(_xlfn.IFERROR(F101*G101," - "),2)</f>
        <v>0</v>
      </c>
      <c r="I101" s="134" t="e">
        <f>H101/$G$1758</f>
        <v>#DIV/0!</v>
      </c>
      <c r="J101" s="122" t="e">
        <f>#REF!</f>
        <v>#REF!</v>
      </c>
    </row>
    <row r="102" spans="1:10" s="12" customFormat="1" ht="14.25" outlineLevel="1">
      <c r="A102" s="7" t="s">
        <v>400</v>
      </c>
      <c r="B102" s="5" t="s">
        <v>313</v>
      </c>
      <c r="C102" s="116" t="s">
        <v>1856</v>
      </c>
      <c r="D102" s="117" t="s">
        <v>2202</v>
      </c>
      <c r="E102" s="118" t="s">
        <v>86</v>
      </c>
      <c r="F102" s="119">
        <v>30</v>
      </c>
      <c r="G102" s="41"/>
      <c r="H102" s="3">
        <f>ROUND(_xlfn.IFERROR(F102*G102," - "),2)</f>
        <v>0</v>
      </c>
      <c r="I102" s="134" t="e">
        <f>H102/$G$1758</f>
        <v>#DIV/0!</v>
      </c>
      <c r="J102" s="122" t="e">
        <f>#REF!</f>
        <v>#REF!</v>
      </c>
    </row>
    <row r="103" spans="1:10" s="12" customFormat="1" ht="14.25" outlineLevel="1">
      <c r="A103" s="7" t="s">
        <v>401</v>
      </c>
      <c r="B103" s="5" t="s">
        <v>685</v>
      </c>
      <c r="C103" s="116" t="s">
        <v>1856</v>
      </c>
      <c r="D103" s="117" t="s">
        <v>2203</v>
      </c>
      <c r="E103" s="118" t="s">
        <v>86</v>
      </c>
      <c r="F103" s="119">
        <v>10</v>
      </c>
      <c r="G103" s="41"/>
      <c r="H103" s="3">
        <f>ROUND(_xlfn.IFERROR(F103*G103," - "),2)</f>
        <v>0</v>
      </c>
      <c r="I103" s="134" t="e">
        <f>H103/$G$1758</f>
        <v>#DIV/0!</v>
      </c>
      <c r="J103" s="122" t="e">
        <f>#REF!</f>
        <v>#REF!</v>
      </c>
    </row>
    <row r="104" spans="1:10" s="12" customFormat="1" ht="14.25" outlineLevel="1">
      <c r="A104" s="7" t="s">
        <v>402</v>
      </c>
      <c r="B104" s="5" t="s">
        <v>52</v>
      </c>
      <c r="C104" s="116" t="s">
        <v>1856</v>
      </c>
      <c r="D104" s="117" t="s">
        <v>2204</v>
      </c>
      <c r="E104" s="118" t="s">
        <v>86</v>
      </c>
      <c r="F104" s="119">
        <v>8</v>
      </c>
      <c r="G104" s="41"/>
      <c r="H104" s="3">
        <f>ROUND(_xlfn.IFERROR(F104*G104," - "),2)</f>
        <v>0</v>
      </c>
      <c r="I104" s="134" t="e">
        <f>H104/$G$1758</f>
        <v>#DIV/0!</v>
      </c>
      <c r="J104" s="122" t="e">
        <f>#REF!</f>
        <v>#REF!</v>
      </c>
    </row>
    <row r="105" spans="1:10" s="12" customFormat="1" ht="25.5" outlineLevel="1">
      <c r="A105" s="7" t="s">
        <v>403</v>
      </c>
      <c r="B105" s="5" t="s">
        <v>758</v>
      </c>
      <c r="C105" s="116" t="s">
        <v>1856</v>
      </c>
      <c r="D105" s="135" t="s">
        <v>810</v>
      </c>
      <c r="E105" s="118" t="s">
        <v>86</v>
      </c>
      <c r="F105" s="119">
        <v>1</v>
      </c>
      <c r="G105" s="41"/>
      <c r="H105" s="3">
        <f>ROUND(_xlfn.IFERROR(F105*G105," - "),2)</f>
        <v>0</v>
      </c>
      <c r="I105" s="134" t="e">
        <f>H105/$G$1758</f>
        <v>#DIV/0!</v>
      </c>
      <c r="J105" s="122" t="e">
        <f>#REF!</f>
        <v>#REF!</v>
      </c>
    </row>
    <row r="106" spans="1:10" s="12" customFormat="1" ht="14.25" outlineLevel="1">
      <c r="A106" s="7" t="s">
        <v>404</v>
      </c>
      <c r="B106" s="5" t="s">
        <v>316</v>
      </c>
      <c r="C106" s="116" t="s">
        <v>1856</v>
      </c>
      <c r="D106" s="117" t="s">
        <v>2205</v>
      </c>
      <c r="E106" s="118" t="s">
        <v>86</v>
      </c>
      <c r="F106" s="119">
        <v>1</v>
      </c>
      <c r="G106" s="41"/>
      <c r="H106" s="3">
        <f>ROUND(_xlfn.IFERROR(F106*G106," - "),2)</f>
        <v>0</v>
      </c>
      <c r="I106" s="134" t="e">
        <f>H106/$G$1758</f>
        <v>#DIV/0!</v>
      </c>
      <c r="J106" s="122" t="e">
        <f>#REF!</f>
        <v>#REF!</v>
      </c>
    </row>
    <row r="107" spans="1:10" s="12" customFormat="1" ht="14.25" outlineLevel="1">
      <c r="A107" s="7" t="s">
        <v>405</v>
      </c>
      <c r="B107" s="5" t="s">
        <v>796</v>
      </c>
      <c r="C107" s="116" t="s">
        <v>1856</v>
      </c>
      <c r="D107" s="117" t="s">
        <v>2206</v>
      </c>
      <c r="E107" s="118" t="s">
        <v>86</v>
      </c>
      <c r="F107" s="119">
        <v>2</v>
      </c>
      <c r="G107" s="41"/>
      <c r="H107" s="3">
        <f>ROUND(_xlfn.IFERROR(F107*G107," - "),2)</f>
        <v>0</v>
      </c>
      <c r="I107" s="134" t="e">
        <f>H107/$G$1758</f>
        <v>#DIV/0!</v>
      </c>
      <c r="J107" s="122" t="e">
        <f>#REF!</f>
        <v>#REF!</v>
      </c>
    </row>
    <row r="108" spans="1:10" s="12" customFormat="1" ht="14.25" outlineLevel="1">
      <c r="A108" s="7" t="s">
        <v>406</v>
      </c>
      <c r="B108" s="5" t="s">
        <v>314</v>
      </c>
      <c r="C108" s="116" t="s">
        <v>1856</v>
      </c>
      <c r="D108" s="117" t="s">
        <v>2207</v>
      </c>
      <c r="E108" s="118" t="s">
        <v>86</v>
      </c>
      <c r="F108" s="119">
        <v>2</v>
      </c>
      <c r="G108" s="41"/>
      <c r="H108" s="3">
        <f>ROUND(_xlfn.IFERROR(F108*G108," - "),2)</f>
        <v>0</v>
      </c>
      <c r="I108" s="134" t="e">
        <f>H108/$G$1758</f>
        <v>#DIV/0!</v>
      </c>
      <c r="J108" s="122" t="e">
        <f>#REF!</f>
        <v>#REF!</v>
      </c>
    </row>
    <row r="109" spans="1:10" s="12" customFormat="1" ht="14.25" outlineLevel="1">
      <c r="A109" s="7" t="s">
        <v>407</v>
      </c>
      <c r="B109" s="5" t="s">
        <v>759</v>
      </c>
      <c r="C109" s="116" t="s">
        <v>1856</v>
      </c>
      <c r="D109" s="117" t="s">
        <v>2208</v>
      </c>
      <c r="E109" s="118" t="s">
        <v>86</v>
      </c>
      <c r="F109" s="119">
        <v>1</v>
      </c>
      <c r="G109" s="41"/>
      <c r="H109" s="3">
        <f>ROUND(_xlfn.IFERROR(F109*G109," - "),2)</f>
        <v>0</v>
      </c>
      <c r="I109" s="134" t="e">
        <f>H109/$G$1758</f>
        <v>#DIV/0!</v>
      </c>
      <c r="J109" s="122" t="e">
        <f>#REF!</f>
        <v>#REF!</v>
      </c>
    </row>
    <row r="110" spans="1:10" s="12" customFormat="1" ht="14.25" outlineLevel="1">
      <c r="A110" s="7" t="s">
        <v>408</v>
      </c>
      <c r="B110" s="5" t="s">
        <v>315</v>
      </c>
      <c r="C110" s="116" t="s">
        <v>1856</v>
      </c>
      <c r="D110" s="117" t="s">
        <v>2209</v>
      </c>
      <c r="E110" s="118" t="s">
        <v>86</v>
      </c>
      <c r="F110" s="119">
        <v>3</v>
      </c>
      <c r="G110" s="41"/>
      <c r="H110" s="3">
        <f>ROUND(_xlfn.IFERROR(F110*G110," - "),2)</f>
        <v>0</v>
      </c>
      <c r="I110" s="134" t="e">
        <f>H110/$G$1758</f>
        <v>#DIV/0!</v>
      </c>
      <c r="J110" s="122" t="e">
        <f>#REF!</f>
        <v>#REF!</v>
      </c>
    </row>
    <row r="111" spans="1:10" s="12" customFormat="1" ht="14.25" outlineLevel="1">
      <c r="A111" s="7" t="s">
        <v>409</v>
      </c>
      <c r="B111" s="5" t="s">
        <v>798</v>
      </c>
      <c r="C111" s="116" t="s">
        <v>1856</v>
      </c>
      <c r="D111" s="117" t="s">
        <v>2210</v>
      </c>
      <c r="E111" s="118" t="s">
        <v>2130</v>
      </c>
      <c r="F111" s="119">
        <v>10.26</v>
      </c>
      <c r="G111" s="41"/>
      <c r="H111" s="3">
        <f>ROUND(_xlfn.IFERROR(F111*G111," - "),2)</f>
        <v>0</v>
      </c>
      <c r="I111" s="134" t="e">
        <f>H111/$G$1758</f>
        <v>#DIV/0!</v>
      </c>
      <c r="J111" s="122" t="e">
        <f>#REF!</f>
        <v>#REF!</v>
      </c>
    </row>
    <row r="112" spans="1:10" s="12" customFormat="1" ht="14.25" outlineLevel="1">
      <c r="A112" s="7" t="s">
        <v>410</v>
      </c>
      <c r="B112" s="5" t="s">
        <v>760</v>
      </c>
      <c r="C112" s="116" t="s">
        <v>1856</v>
      </c>
      <c r="D112" s="117" t="s">
        <v>2211</v>
      </c>
      <c r="E112" s="118" t="s">
        <v>2130</v>
      </c>
      <c r="F112" s="119">
        <v>6.3</v>
      </c>
      <c r="G112" s="41"/>
      <c r="H112" s="3">
        <f>ROUND(_xlfn.IFERROR(F112*G112," - "),2)</f>
        <v>0</v>
      </c>
      <c r="I112" s="134" t="e">
        <f>H112/$G$1758</f>
        <v>#DIV/0!</v>
      </c>
      <c r="J112" s="122" t="e">
        <f>#REF!</f>
        <v>#REF!</v>
      </c>
    </row>
    <row r="113" spans="1:10" s="12" customFormat="1" ht="25.5" outlineLevel="1">
      <c r="A113" s="7" t="s">
        <v>411</v>
      </c>
      <c r="B113" s="5" t="s">
        <v>641</v>
      </c>
      <c r="C113" s="116" t="s">
        <v>1856</v>
      </c>
      <c r="D113" s="117" t="s">
        <v>2212</v>
      </c>
      <c r="E113" s="118" t="s">
        <v>86</v>
      </c>
      <c r="F113" s="119">
        <v>1</v>
      </c>
      <c r="G113" s="41"/>
      <c r="H113" s="3">
        <f>ROUND(_xlfn.IFERROR(F113*G113," - "),2)</f>
        <v>0</v>
      </c>
      <c r="I113" s="134" t="e">
        <f>H113/$G$1758</f>
        <v>#DIV/0!</v>
      </c>
      <c r="J113" s="122" t="e">
        <f>#REF!</f>
        <v>#REF!</v>
      </c>
    </row>
    <row r="114" spans="1:10" s="12" customFormat="1" ht="25.5" outlineLevel="1">
      <c r="A114" s="7" t="s">
        <v>412</v>
      </c>
      <c r="B114" s="5" t="s">
        <v>729</v>
      </c>
      <c r="C114" s="116" t="s">
        <v>1856</v>
      </c>
      <c r="D114" s="135" t="s">
        <v>811</v>
      </c>
      <c r="E114" s="118" t="s">
        <v>86</v>
      </c>
      <c r="F114" s="119">
        <v>1</v>
      </c>
      <c r="G114" s="41"/>
      <c r="H114" s="3">
        <f>ROUND(_xlfn.IFERROR(F114*G114," - "),2)</f>
        <v>0</v>
      </c>
      <c r="I114" s="134" t="e">
        <f>H114/$G$1758</f>
        <v>#DIV/0!</v>
      </c>
      <c r="J114" s="122" t="e">
        <f>#REF!</f>
        <v>#REF!</v>
      </c>
    </row>
    <row r="115" spans="1:10" s="12" customFormat="1" ht="25.5" outlineLevel="1">
      <c r="A115" s="7" t="s">
        <v>413</v>
      </c>
      <c r="B115" s="17" t="s">
        <v>761</v>
      </c>
      <c r="C115" s="116" t="s">
        <v>1856</v>
      </c>
      <c r="D115" s="117" t="s">
        <v>2213</v>
      </c>
      <c r="E115" s="118" t="s">
        <v>2130</v>
      </c>
      <c r="F115" s="119">
        <v>4.56</v>
      </c>
      <c r="G115" s="41"/>
      <c r="H115" s="3">
        <f>ROUND(_xlfn.IFERROR(F115*G115," - "),2)</f>
        <v>0</v>
      </c>
      <c r="I115" s="134" t="e">
        <f>H115/$G$1758</f>
        <v>#DIV/0!</v>
      </c>
      <c r="J115" s="122" t="e">
        <f>#REF!</f>
        <v>#REF!</v>
      </c>
    </row>
    <row r="116" spans="1:10" s="12" customFormat="1" ht="14.25" outlineLevel="1">
      <c r="A116" s="7" t="s">
        <v>647</v>
      </c>
      <c r="B116" s="5" t="s">
        <v>762</v>
      </c>
      <c r="C116" s="116" t="s">
        <v>1856</v>
      </c>
      <c r="D116" s="117" t="s">
        <v>2214</v>
      </c>
      <c r="E116" s="118" t="s">
        <v>2130</v>
      </c>
      <c r="F116" s="119">
        <v>1.08</v>
      </c>
      <c r="G116" s="41"/>
      <c r="H116" s="3">
        <f>ROUND(_xlfn.IFERROR(F116*G116," - "),2)</f>
        <v>0</v>
      </c>
      <c r="I116" s="134" t="e">
        <f>H116/$G$1758</f>
        <v>#DIV/0!</v>
      </c>
      <c r="J116" s="122" t="e">
        <f>#REF!</f>
        <v>#REF!</v>
      </c>
    </row>
    <row r="117" spans="1:10" s="12" customFormat="1" ht="14.25" outlineLevel="1">
      <c r="A117" s="7" t="s">
        <v>672</v>
      </c>
      <c r="B117" s="5" t="s">
        <v>334</v>
      </c>
      <c r="C117" s="116" t="s">
        <v>1856</v>
      </c>
      <c r="D117" s="117" t="s">
        <v>2215</v>
      </c>
      <c r="E117" s="118" t="s">
        <v>2130</v>
      </c>
      <c r="F117" s="119">
        <v>89.95</v>
      </c>
      <c r="G117" s="41"/>
      <c r="H117" s="3">
        <f>ROUND(_xlfn.IFERROR(F117*G117," - "),2)</f>
        <v>0</v>
      </c>
      <c r="I117" s="134" t="e">
        <f>H117/$G$1758</f>
        <v>#DIV/0!</v>
      </c>
      <c r="J117" s="122" t="e">
        <f>#REF!</f>
        <v>#REF!</v>
      </c>
    </row>
    <row r="118" spans="1:10" s="12" customFormat="1" ht="14.25" outlineLevel="1">
      <c r="A118" s="7" t="s">
        <v>792</v>
      </c>
      <c r="B118" s="17" t="s">
        <v>300</v>
      </c>
      <c r="C118" s="116" t="s">
        <v>2128</v>
      </c>
      <c r="D118" s="117" t="s">
        <v>2216</v>
      </c>
      <c r="E118" s="118" t="s">
        <v>2130</v>
      </c>
      <c r="F118" s="119">
        <v>198.39</v>
      </c>
      <c r="G118" s="41"/>
      <c r="H118" s="3">
        <f>ROUND(_xlfn.IFERROR(F118*G118," - "),2)</f>
        <v>0</v>
      </c>
      <c r="I118" s="134" t="e">
        <f>H118/$G$1758</f>
        <v>#DIV/0!</v>
      </c>
      <c r="J118" s="122" t="e">
        <f>#REF!</f>
        <v>#REF!</v>
      </c>
    </row>
    <row r="119" spans="1:10" s="12" customFormat="1" ht="14.25" outlineLevel="1">
      <c r="A119" s="7" t="s">
        <v>793</v>
      </c>
      <c r="B119" s="5" t="s">
        <v>644</v>
      </c>
      <c r="C119" s="116" t="s">
        <v>1856</v>
      </c>
      <c r="D119" s="117" t="s">
        <v>2217</v>
      </c>
      <c r="E119" s="118" t="s">
        <v>2130</v>
      </c>
      <c r="F119" s="119">
        <v>3.09</v>
      </c>
      <c r="G119" s="41"/>
      <c r="H119" s="3">
        <f>ROUND(_xlfn.IFERROR(F119*G119," - "),2)</f>
        <v>0</v>
      </c>
      <c r="I119" s="134" t="e">
        <f>H119/$G$1758</f>
        <v>#DIV/0!</v>
      </c>
      <c r="J119" s="122" t="e">
        <f>#REF!</f>
        <v>#REF!</v>
      </c>
    </row>
    <row r="120" spans="1:10" s="12" customFormat="1" ht="14.25" outlineLevel="1">
      <c r="A120" s="7" t="s">
        <v>794</v>
      </c>
      <c r="B120" s="5" t="s">
        <v>242</v>
      </c>
      <c r="C120" s="116" t="s">
        <v>2128</v>
      </c>
      <c r="D120" s="117" t="s">
        <v>2218</v>
      </c>
      <c r="E120" s="118" t="s">
        <v>2130</v>
      </c>
      <c r="F120" s="119">
        <v>13.54</v>
      </c>
      <c r="G120" s="41"/>
      <c r="H120" s="3">
        <f>ROUND(_xlfn.IFERROR(F120*G120," - "),2)</f>
        <v>0</v>
      </c>
      <c r="I120" s="134" t="e">
        <f>H120/$G$1758</f>
        <v>#DIV/0!</v>
      </c>
      <c r="J120" s="122" t="e">
        <f>#REF!</f>
        <v>#REF!</v>
      </c>
    </row>
    <row r="121" spans="1:10" s="12" customFormat="1" ht="38.25" outlineLevel="1">
      <c r="A121" s="7" t="s">
        <v>795</v>
      </c>
      <c r="B121" s="5" t="s">
        <v>657</v>
      </c>
      <c r="C121" s="116" t="s">
        <v>1856</v>
      </c>
      <c r="D121" s="117" t="s">
        <v>2219</v>
      </c>
      <c r="E121" s="118" t="s">
        <v>659</v>
      </c>
      <c r="F121" s="119">
        <v>270</v>
      </c>
      <c r="G121" s="41"/>
      <c r="H121" s="3">
        <f>ROUND(_xlfn.IFERROR(F121*G121," - "),2)</f>
        <v>0</v>
      </c>
      <c r="I121" s="134" t="e">
        <f>H121/$G$1758</f>
        <v>#DIV/0!</v>
      </c>
      <c r="J121" s="122" t="e">
        <f>#REF!</f>
        <v>#REF!</v>
      </c>
    </row>
    <row r="122" spans="1:10" s="12" customFormat="1" ht="14.25" outlineLevel="1">
      <c r="A122" s="7" t="s">
        <v>917</v>
      </c>
      <c r="B122" s="17" t="s">
        <v>709</v>
      </c>
      <c r="C122" s="116" t="s">
        <v>1856</v>
      </c>
      <c r="D122" s="117" t="s">
        <v>2220</v>
      </c>
      <c r="E122" s="118" t="s">
        <v>2130</v>
      </c>
      <c r="F122" s="119">
        <v>13.54</v>
      </c>
      <c r="G122" s="41"/>
      <c r="H122" s="3">
        <f>ROUND(_xlfn.IFERROR(F122*G122," - "),2)</f>
        <v>0</v>
      </c>
      <c r="I122" s="134" t="e">
        <f>H122/$G$1758</f>
        <v>#DIV/0!</v>
      </c>
      <c r="J122" s="122" t="e">
        <f>#REF!</f>
        <v>#REF!</v>
      </c>
    </row>
    <row r="123" spans="1:10" s="12" customFormat="1" ht="14.25" outlineLevel="1">
      <c r="A123" s="7" t="s">
        <v>1248</v>
      </c>
      <c r="B123" s="17" t="s">
        <v>658</v>
      </c>
      <c r="C123" s="116" t="s">
        <v>1856</v>
      </c>
      <c r="D123" s="117" t="s">
        <v>2221</v>
      </c>
      <c r="E123" s="118" t="s">
        <v>2130</v>
      </c>
      <c r="F123" s="119">
        <v>13.54</v>
      </c>
      <c r="G123" s="41"/>
      <c r="H123" s="3">
        <f>ROUND(_xlfn.IFERROR(F123*G123," - "),2)</f>
        <v>0</v>
      </c>
      <c r="I123" s="134" t="e">
        <f>H123/$G$1758</f>
        <v>#DIV/0!</v>
      </c>
      <c r="J123" s="122" t="e">
        <f>#REF!</f>
        <v>#REF!</v>
      </c>
    </row>
    <row r="124" spans="1:10" s="12" customFormat="1" ht="14.25" outlineLevel="1">
      <c r="A124" s="259" t="s">
        <v>198</v>
      </c>
      <c r="B124" s="261"/>
      <c r="C124" s="125"/>
      <c r="D124" s="126" t="s">
        <v>1136</v>
      </c>
      <c r="E124" s="127">
        <f>SUM(H125:H137)</f>
        <v>0</v>
      </c>
      <c r="F124" s="127"/>
      <c r="G124" s="127"/>
      <c r="H124" s="127"/>
      <c r="I124" s="128" t="e">
        <f>E124/$G$1758</f>
        <v>#DIV/0!</v>
      </c>
      <c r="J124" s="122" t="e">
        <f>#REF!</f>
        <v>#REF!</v>
      </c>
    </row>
    <row r="125" spans="1:10" s="12" customFormat="1" ht="14.25" outlineLevel="1">
      <c r="A125" s="7" t="s">
        <v>416</v>
      </c>
      <c r="B125" s="2" t="s">
        <v>301</v>
      </c>
      <c r="C125" s="116" t="s">
        <v>2128</v>
      </c>
      <c r="D125" s="117" t="s">
        <v>2190</v>
      </c>
      <c r="E125" s="118" t="s">
        <v>86</v>
      </c>
      <c r="F125" s="133">
        <v>1</v>
      </c>
      <c r="G125" s="41"/>
      <c r="H125" s="3">
        <f>ROUND(_xlfn.IFERROR(F125*G125," - "),2)</f>
        <v>0</v>
      </c>
      <c r="I125" s="121" t="e">
        <f>H125/$G$1758</f>
        <v>#DIV/0!</v>
      </c>
      <c r="J125" s="122" t="e">
        <f>#REF!</f>
        <v>#REF!</v>
      </c>
    </row>
    <row r="126" spans="1:10" s="12" customFormat="1" ht="38.25" outlineLevel="1">
      <c r="A126" s="7" t="s">
        <v>417</v>
      </c>
      <c r="B126" s="5" t="s">
        <v>293</v>
      </c>
      <c r="C126" s="116" t="s">
        <v>2128</v>
      </c>
      <c r="D126" s="117" t="s">
        <v>2222</v>
      </c>
      <c r="E126" s="118" t="s">
        <v>2419</v>
      </c>
      <c r="F126" s="119">
        <v>1</v>
      </c>
      <c r="G126" s="41"/>
      <c r="H126" s="3">
        <f>ROUND(_xlfn.IFERROR(F126*G126," - "),2)</f>
        <v>0</v>
      </c>
      <c r="I126" s="134" t="e">
        <f>H126/$G$1758</f>
        <v>#DIV/0!</v>
      </c>
      <c r="J126" s="122" t="e">
        <f>#REF!</f>
        <v>#REF!</v>
      </c>
    </row>
    <row r="127" spans="1:10" s="12" customFormat="1" ht="14.25" outlineLevel="1">
      <c r="A127" s="7" t="s">
        <v>418</v>
      </c>
      <c r="B127" s="5" t="s">
        <v>324</v>
      </c>
      <c r="C127" s="116" t="s">
        <v>1856</v>
      </c>
      <c r="D127" s="117" t="s">
        <v>2223</v>
      </c>
      <c r="E127" s="118" t="s">
        <v>86</v>
      </c>
      <c r="F127" s="119">
        <v>10</v>
      </c>
      <c r="G127" s="41"/>
      <c r="H127" s="3">
        <f>ROUND(_xlfn.IFERROR(F127*G127," - "),2)</f>
        <v>0</v>
      </c>
      <c r="I127" s="134" t="e">
        <f>H127/$G$1758</f>
        <v>#DIV/0!</v>
      </c>
      <c r="J127" s="122" t="e">
        <f>#REF!</f>
        <v>#REF!</v>
      </c>
    </row>
    <row r="128" spans="1:10" s="12" customFormat="1" ht="25.5" outlineLevel="1">
      <c r="A128" s="7" t="s">
        <v>419</v>
      </c>
      <c r="B128" s="5" t="s">
        <v>640</v>
      </c>
      <c r="C128" s="116" t="s">
        <v>1856</v>
      </c>
      <c r="D128" s="117" t="s">
        <v>2224</v>
      </c>
      <c r="E128" s="118" t="s">
        <v>86</v>
      </c>
      <c r="F128" s="119">
        <v>10</v>
      </c>
      <c r="G128" s="41"/>
      <c r="H128" s="3">
        <f>ROUND(_xlfn.IFERROR(F128*G128," - "),2)</f>
        <v>0</v>
      </c>
      <c r="I128" s="134" t="e">
        <f>H128/$G$1758</f>
        <v>#DIV/0!</v>
      </c>
      <c r="J128" s="122" t="e">
        <f>#REF!</f>
        <v>#REF!</v>
      </c>
    </row>
    <row r="129" spans="1:10" s="12" customFormat="1" ht="25.5" outlineLevel="1">
      <c r="A129" s="7" t="s">
        <v>420</v>
      </c>
      <c r="B129" s="20">
        <v>91928</v>
      </c>
      <c r="C129" s="116" t="s">
        <v>2127</v>
      </c>
      <c r="D129" s="117" t="s">
        <v>2225</v>
      </c>
      <c r="E129" s="118" t="s">
        <v>660</v>
      </c>
      <c r="F129" s="119">
        <v>600</v>
      </c>
      <c r="G129" s="41"/>
      <c r="H129" s="3">
        <f>ROUND(_xlfn.IFERROR(F129*G129," - "),2)</f>
        <v>0</v>
      </c>
      <c r="I129" s="134" t="e">
        <f>H129/$G$1758</f>
        <v>#DIV/0!</v>
      </c>
      <c r="J129" s="122" t="e">
        <f>#REF!</f>
        <v>#REF!</v>
      </c>
    </row>
    <row r="130" spans="1:10" s="12" customFormat="1" ht="14.25" outlineLevel="1">
      <c r="A130" s="7" t="s">
        <v>421</v>
      </c>
      <c r="B130" s="17">
        <v>98307</v>
      </c>
      <c r="C130" s="116" t="s">
        <v>2127</v>
      </c>
      <c r="D130" s="117" t="s">
        <v>2226</v>
      </c>
      <c r="E130" s="118" t="s">
        <v>86</v>
      </c>
      <c r="F130" s="119">
        <v>10</v>
      </c>
      <c r="G130" s="41"/>
      <c r="H130" s="3">
        <f>ROUND(_xlfn.IFERROR(F130*G130," - "),2)</f>
        <v>0</v>
      </c>
      <c r="I130" s="134" t="e">
        <f>H130/$G$1758</f>
        <v>#DIV/0!</v>
      </c>
      <c r="J130" s="122" t="e">
        <f>#REF!</f>
        <v>#REF!</v>
      </c>
    </row>
    <row r="131" spans="1:10" s="12" customFormat="1" ht="14.25" outlineLevel="1">
      <c r="A131" s="7" t="s">
        <v>422</v>
      </c>
      <c r="B131" s="17" t="s">
        <v>265</v>
      </c>
      <c r="C131" s="116" t="s">
        <v>2128</v>
      </c>
      <c r="D131" s="117" t="s">
        <v>2227</v>
      </c>
      <c r="E131" s="118" t="s">
        <v>660</v>
      </c>
      <c r="F131" s="119">
        <v>150</v>
      </c>
      <c r="G131" s="41"/>
      <c r="H131" s="3">
        <f>ROUND(_xlfn.IFERROR(F131*G131," - "),2)</f>
        <v>0</v>
      </c>
      <c r="I131" s="134" t="e">
        <f>H131/$G$1758</f>
        <v>#DIV/0!</v>
      </c>
      <c r="J131" s="122" t="e">
        <f>#REF!</f>
        <v>#REF!</v>
      </c>
    </row>
    <row r="132" spans="1:10" s="12" customFormat="1" ht="25.5" outlineLevel="1">
      <c r="A132" s="7" t="s">
        <v>423</v>
      </c>
      <c r="B132" s="20">
        <v>98308</v>
      </c>
      <c r="C132" s="116" t="s">
        <v>2127</v>
      </c>
      <c r="D132" s="117" t="s">
        <v>2228</v>
      </c>
      <c r="E132" s="118" t="s">
        <v>86</v>
      </c>
      <c r="F132" s="119">
        <v>10</v>
      </c>
      <c r="G132" s="41"/>
      <c r="H132" s="3">
        <f>ROUND(_xlfn.IFERROR(F132*G132," - "),2)</f>
        <v>0</v>
      </c>
      <c r="I132" s="134" t="e">
        <f>H132/$G$1758</f>
        <v>#DIV/0!</v>
      </c>
      <c r="J132" s="122" t="e">
        <f>#REF!</f>
        <v>#REF!</v>
      </c>
    </row>
    <row r="133" spans="1:10" s="12" customFormat="1" ht="14.25" outlineLevel="1">
      <c r="A133" s="7" t="s">
        <v>424</v>
      </c>
      <c r="B133" s="5" t="s">
        <v>264</v>
      </c>
      <c r="C133" s="116" t="s">
        <v>2128</v>
      </c>
      <c r="D133" s="117" t="s">
        <v>2229</v>
      </c>
      <c r="E133" s="118" t="s">
        <v>660</v>
      </c>
      <c r="F133" s="119">
        <v>180</v>
      </c>
      <c r="G133" s="41"/>
      <c r="H133" s="3">
        <f>ROUND(_xlfn.IFERROR(F133*G133," - "),2)</f>
        <v>0</v>
      </c>
      <c r="I133" s="134" t="e">
        <f>H133/$G$1758</f>
        <v>#DIV/0!</v>
      </c>
      <c r="J133" s="122" t="e">
        <f>#REF!</f>
        <v>#REF!</v>
      </c>
    </row>
    <row r="134" spans="1:10" s="12" customFormat="1" ht="14.25" outlineLevel="1">
      <c r="A134" s="7" t="s">
        <v>425</v>
      </c>
      <c r="B134" s="5" t="s">
        <v>302</v>
      </c>
      <c r="C134" s="116" t="s">
        <v>2128</v>
      </c>
      <c r="D134" s="117" t="s">
        <v>2230</v>
      </c>
      <c r="E134" s="118" t="s">
        <v>86</v>
      </c>
      <c r="F134" s="119">
        <v>27</v>
      </c>
      <c r="G134" s="41"/>
      <c r="H134" s="3">
        <f>ROUND(_xlfn.IFERROR(F134*G134," - "),2)</f>
        <v>0</v>
      </c>
      <c r="I134" s="134" t="e">
        <f>H134/$G$1758</f>
        <v>#DIV/0!</v>
      </c>
      <c r="J134" s="122" t="e">
        <f>#REF!</f>
        <v>#REF!</v>
      </c>
    </row>
    <row r="135" spans="1:10" s="12" customFormat="1" ht="25.5" outlineLevel="1">
      <c r="A135" s="7" t="s">
        <v>426</v>
      </c>
      <c r="B135" s="5" t="s">
        <v>266</v>
      </c>
      <c r="C135" s="116" t="s">
        <v>2128</v>
      </c>
      <c r="D135" s="135" t="s">
        <v>763</v>
      </c>
      <c r="E135" s="118" t="s">
        <v>86</v>
      </c>
      <c r="F135" s="119">
        <v>13</v>
      </c>
      <c r="G135" s="41"/>
      <c r="H135" s="3">
        <f>ROUND(_xlfn.IFERROR(F135*G135," - "),2)</f>
        <v>0</v>
      </c>
      <c r="I135" s="134" t="e">
        <f>H135/$G$1758</f>
        <v>#DIV/0!</v>
      </c>
      <c r="J135" s="122" t="e">
        <f>#REF!</f>
        <v>#REF!</v>
      </c>
    </row>
    <row r="136" spans="1:10" s="12" customFormat="1" ht="25.5" outlineLevel="1">
      <c r="A136" s="7" t="s">
        <v>427</v>
      </c>
      <c r="B136" s="17" t="s">
        <v>266</v>
      </c>
      <c r="C136" s="116" t="s">
        <v>2128</v>
      </c>
      <c r="D136" s="135" t="s">
        <v>764</v>
      </c>
      <c r="E136" s="118" t="s">
        <v>86</v>
      </c>
      <c r="F136" s="119">
        <v>14</v>
      </c>
      <c r="G136" s="41"/>
      <c r="H136" s="3">
        <f>ROUND(_xlfn.IFERROR(F136*G136," - "),2)</f>
        <v>0</v>
      </c>
      <c r="I136" s="134" t="e">
        <f>H136/$G$1758</f>
        <v>#DIV/0!</v>
      </c>
      <c r="J136" s="122" t="e">
        <f>#REF!</f>
        <v>#REF!</v>
      </c>
    </row>
    <row r="137" spans="1:10" s="12" customFormat="1" ht="14.25" outlineLevel="1">
      <c r="A137" s="7" t="s">
        <v>428</v>
      </c>
      <c r="B137" s="5" t="s">
        <v>769</v>
      </c>
      <c r="C137" s="116" t="s">
        <v>1856</v>
      </c>
      <c r="D137" s="117" t="s">
        <v>2231</v>
      </c>
      <c r="E137" s="118" t="s">
        <v>660</v>
      </c>
      <c r="F137" s="119">
        <v>250</v>
      </c>
      <c r="G137" s="41"/>
      <c r="H137" s="3">
        <f>ROUND(_xlfn.IFERROR(F137*G137," - "),2)</f>
        <v>0</v>
      </c>
      <c r="I137" s="134" t="e">
        <f>H137/$G$1758</f>
        <v>#DIV/0!</v>
      </c>
      <c r="J137" s="122" t="e">
        <f>#REF!</f>
        <v>#REF!</v>
      </c>
    </row>
    <row r="138" spans="1:10" s="12" customFormat="1" ht="14.25" outlineLevel="1">
      <c r="A138" s="259" t="s">
        <v>429</v>
      </c>
      <c r="B138" s="261"/>
      <c r="C138" s="125"/>
      <c r="D138" s="126" t="s">
        <v>1135</v>
      </c>
      <c r="E138" s="127">
        <f>SUM(H139:H162)</f>
        <v>0</v>
      </c>
      <c r="F138" s="127"/>
      <c r="G138" s="127"/>
      <c r="H138" s="127"/>
      <c r="I138" s="128" t="e">
        <f>E138/$G$1758</f>
        <v>#DIV/0!</v>
      </c>
      <c r="J138" s="122" t="e">
        <f>#REF!</f>
        <v>#REF!</v>
      </c>
    </row>
    <row r="139" spans="1:10" s="12" customFormat="1" ht="14.25" outlineLevel="1">
      <c r="A139" s="7" t="s">
        <v>380</v>
      </c>
      <c r="B139" s="2" t="s">
        <v>322</v>
      </c>
      <c r="C139" s="116" t="s">
        <v>1856</v>
      </c>
      <c r="D139" s="117" t="s">
        <v>2232</v>
      </c>
      <c r="E139" s="118" t="s">
        <v>86</v>
      </c>
      <c r="F139" s="133">
        <v>28</v>
      </c>
      <c r="G139" s="41"/>
      <c r="H139" s="3">
        <f>ROUND(_xlfn.IFERROR(F139*G139," - "),2)</f>
        <v>0</v>
      </c>
      <c r="I139" s="121" t="e">
        <f>H139/$G$1758</f>
        <v>#DIV/0!</v>
      </c>
      <c r="J139" s="122" t="e">
        <f>#REF!</f>
        <v>#REF!</v>
      </c>
    </row>
    <row r="140" spans="1:10" s="12" customFormat="1" ht="14.25" outlineLevel="1">
      <c r="A140" s="7" t="s">
        <v>381</v>
      </c>
      <c r="B140" s="17" t="s">
        <v>219</v>
      </c>
      <c r="C140" s="116" t="s">
        <v>2128</v>
      </c>
      <c r="D140" s="117" t="s">
        <v>2233</v>
      </c>
      <c r="E140" s="118" t="s">
        <v>86</v>
      </c>
      <c r="F140" s="119">
        <v>28</v>
      </c>
      <c r="G140" s="41"/>
      <c r="H140" s="3">
        <f>ROUND(_xlfn.IFERROR(F140*G140," - "),2)</f>
        <v>0</v>
      </c>
      <c r="I140" s="134" t="e">
        <f>H140/$G$1758</f>
        <v>#DIV/0!</v>
      </c>
      <c r="J140" s="122" t="e">
        <f>#REF!</f>
        <v>#REF!</v>
      </c>
    </row>
    <row r="141" spans="1:10" s="12" customFormat="1" ht="14.25" outlineLevel="1">
      <c r="A141" s="7" t="s">
        <v>382</v>
      </c>
      <c r="B141" s="5" t="s">
        <v>1831</v>
      </c>
      <c r="C141" s="116" t="s">
        <v>1856</v>
      </c>
      <c r="D141" s="117" t="s">
        <v>2234</v>
      </c>
      <c r="E141" s="118" t="s">
        <v>86</v>
      </c>
      <c r="F141" s="119">
        <v>10</v>
      </c>
      <c r="G141" s="41"/>
      <c r="H141" s="3">
        <f>ROUND(_xlfn.IFERROR(F141*G141," - "),2)</f>
        <v>0</v>
      </c>
      <c r="I141" s="134" t="e">
        <f>H141/$G$1758</f>
        <v>#DIV/0!</v>
      </c>
      <c r="J141" s="122" t="e">
        <f>#REF!</f>
        <v>#REF!</v>
      </c>
    </row>
    <row r="142" spans="1:10" s="12" customFormat="1" ht="14.25" outlineLevel="1">
      <c r="A142" s="7" t="s">
        <v>383</v>
      </c>
      <c r="B142" s="17" t="s">
        <v>767</v>
      </c>
      <c r="C142" s="116" t="s">
        <v>1856</v>
      </c>
      <c r="D142" s="117" t="s">
        <v>2235</v>
      </c>
      <c r="E142" s="118" t="s">
        <v>86</v>
      </c>
      <c r="F142" s="119">
        <v>2</v>
      </c>
      <c r="G142" s="41"/>
      <c r="H142" s="3">
        <f>ROUND(_xlfn.IFERROR(F142*G142," - "),2)</f>
        <v>0</v>
      </c>
      <c r="I142" s="134" t="e">
        <f>H142/$G$1758</f>
        <v>#DIV/0!</v>
      </c>
      <c r="J142" s="122" t="e">
        <f>#REF!</f>
        <v>#REF!</v>
      </c>
    </row>
    <row r="143" spans="1:10" s="12" customFormat="1" ht="14.25" outlineLevel="1">
      <c r="A143" s="7" t="s">
        <v>384</v>
      </c>
      <c r="B143" s="17" t="s">
        <v>766</v>
      </c>
      <c r="C143" s="116" t="s">
        <v>1856</v>
      </c>
      <c r="D143" s="135" t="s">
        <v>812</v>
      </c>
      <c r="E143" s="118" t="s">
        <v>2419</v>
      </c>
      <c r="F143" s="119">
        <v>1</v>
      </c>
      <c r="G143" s="41"/>
      <c r="H143" s="3">
        <f>ROUND(_xlfn.IFERROR(F143*G143," - "),2)</f>
        <v>0</v>
      </c>
      <c r="I143" s="134" t="e">
        <f>H143/$G$1758</f>
        <v>#DIV/0!</v>
      </c>
      <c r="J143" s="122" t="e">
        <f>#REF!</f>
        <v>#REF!</v>
      </c>
    </row>
    <row r="144" spans="1:10" s="12" customFormat="1" ht="25.5" outlineLevel="1">
      <c r="A144" s="7" t="s">
        <v>385</v>
      </c>
      <c r="B144" s="5" t="s">
        <v>117</v>
      </c>
      <c r="C144" s="116" t="s">
        <v>1856</v>
      </c>
      <c r="D144" s="117" t="s">
        <v>2236</v>
      </c>
      <c r="E144" s="118" t="s">
        <v>86</v>
      </c>
      <c r="F144" s="119">
        <v>2</v>
      </c>
      <c r="G144" s="41"/>
      <c r="H144" s="3">
        <f>ROUND(_xlfn.IFERROR(F144*G144," - "),2)</f>
        <v>0</v>
      </c>
      <c r="I144" s="134" t="e">
        <f>H144/$G$1758</f>
        <v>#DIV/0!</v>
      </c>
      <c r="J144" s="122" t="e">
        <f>#REF!</f>
        <v>#REF!</v>
      </c>
    </row>
    <row r="145" spans="1:10" s="12" customFormat="1" ht="14.25" outlineLevel="1">
      <c r="A145" s="7" t="s">
        <v>386</v>
      </c>
      <c r="B145" s="17" t="s">
        <v>765</v>
      </c>
      <c r="C145" s="116" t="s">
        <v>1856</v>
      </c>
      <c r="D145" s="135" t="s">
        <v>813</v>
      </c>
      <c r="E145" s="118" t="s">
        <v>2419</v>
      </c>
      <c r="F145" s="119">
        <v>5</v>
      </c>
      <c r="G145" s="41"/>
      <c r="H145" s="3">
        <f>ROUND(_xlfn.IFERROR(F145*G145," - "),2)</f>
        <v>0</v>
      </c>
      <c r="I145" s="134" t="e">
        <f>H145/$G$1758</f>
        <v>#DIV/0!</v>
      </c>
      <c r="J145" s="122" t="e">
        <f>#REF!</f>
        <v>#REF!</v>
      </c>
    </row>
    <row r="146" spans="1:10" s="12" customFormat="1" ht="14.25" outlineLevel="1">
      <c r="A146" s="7" t="s">
        <v>387</v>
      </c>
      <c r="B146" s="17" t="s">
        <v>688</v>
      </c>
      <c r="C146" s="116" t="s">
        <v>1856</v>
      </c>
      <c r="D146" s="117" t="s">
        <v>2237</v>
      </c>
      <c r="E146" s="118" t="s">
        <v>660</v>
      </c>
      <c r="F146" s="119">
        <v>3.5</v>
      </c>
      <c r="G146" s="41"/>
      <c r="H146" s="3">
        <f>ROUND(_xlfn.IFERROR(F146*G146," - "),2)</f>
        <v>0</v>
      </c>
      <c r="I146" s="134" t="e">
        <f>H146/$G$1758</f>
        <v>#DIV/0!</v>
      </c>
      <c r="J146" s="122" t="e">
        <f>#REF!</f>
        <v>#REF!</v>
      </c>
    </row>
    <row r="147" spans="1:10" s="12" customFormat="1" ht="14.25" outlineLevel="1">
      <c r="A147" s="7" t="s">
        <v>388</v>
      </c>
      <c r="B147" s="17" t="s">
        <v>958</v>
      </c>
      <c r="C147" s="116" t="s">
        <v>1856</v>
      </c>
      <c r="D147" s="117" t="s">
        <v>2238</v>
      </c>
      <c r="E147" s="118" t="s">
        <v>86</v>
      </c>
      <c r="F147" s="119">
        <v>2</v>
      </c>
      <c r="G147" s="41"/>
      <c r="H147" s="3">
        <f>ROUND(_xlfn.IFERROR(F147*G147," - "),2)</f>
        <v>0</v>
      </c>
      <c r="I147" s="134" t="e">
        <f>H147/$G$1758</f>
        <v>#DIV/0!</v>
      </c>
      <c r="J147" s="122" t="e">
        <f>#REF!</f>
        <v>#REF!</v>
      </c>
    </row>
    <row r="148" spans="1:10" s="12" customFormat="1" ht="14.25" outlineLevel="1">
      <c r="A148" s="7" t="s">
        <v>414</v>
      </c>
      <c r="B148" s="17" t="s">
        <v>272</v>
      </c>
      <c r="C148" s="116" t="s">
        <v>2128</v>
      </c>
      <c r="D148" s="117" t="s">
        <v>2239</v>
      </c>
      <c r="E148" s="118" t="s">
        <v>86</v>
      </c>
      <c r="F148" s="119">
        <v>4</v>
      </c>
      <c r="G148" s="41"/>
      <c r="H148" s="3">
        <f>ROUND(_xlfn.IFERROR(F148*G148," - "),2)</f>
        <v>0</v>
      </c>
      <c r="I148" s="134" t="e">
        <f>H148/$G$1758</f>
        <v>#DIV/0!</v>
      </c>
      <c r="J148" s="122" t="e">
        <f>#REF!</f>
        <v>#REF!</v>
      </c>
    </row>
    <row r="149" spans="1:10" s="12" customFormat="1" ht="14.25" outlineLevel="1">
      <c r="A149" s="7" t="s">
        <v>415</v>
      </c>
      <c r="B149" s="17" t="s">
        <v>116</v>
      </c>
      <c r="C149" s="116" t="s">
        <v>1856</v>
      </c>
      <c r="D149" s="117" t="s">
        <v>2240</v>
      </c>
      <c r="E149" s="118" t="s">
        <v>86</v>
      </c>
      <c r="F149" s="119">
        <v>8</v>
      </c>
      <c r="G149" s="41"/>
      <c r="H149" s="3">
        <f>ROUND(_xlfn.IFERROR(F149*G149," - "),2)</f>
        <v>0</v>
      </c>
      <c r="I149" s="134" t="e">
        <f>H149/$G$1758</f>
        <v>#DIV/0!</v>
      </c>
      <c r="J149" s="122" t="e">
        <f>#REF!</f>
        <v>#REF!</v>
      </c>
    </row>
    <row r="150" spans="1:10" s="12" customFormat="1" ht="25.5" outlineLevel="1">
      <c r="A150" s="7" t="s">
        <v>799</v>
      </c>
      <c r="B150" s="17" t="s">
        <v>93</v>
      </c>
      <c r="C150" s="116" t="s">
        <v>1856</v>
      </c>
      <c r="D150" s="117" t="s">
        <v>2241</v>
      </c>
      <c r="E150" s="118" t="s">
        <v>86</v>
      </c>
      <c r="F150" s="119">
        <v>8</v>
      </c>
      <c r="G150" s="41"/>
      <c r="H150" s="3">
        <f>ROUND(_xlfn.IFERROR(F150*G150," - "),2)</f>
        <v>0</v>
      </c>
      <c r="I150" s="134" t="e">
        <f>H150/$G$1758</f>
        <v>#DIV/0!</v>
      </c>
      <c r="J150" s="122" t="e">
        <f>#REF!</f>
        <v>#REF!</v>
      </c>
    </row>
    <row r="151" spans="1:10" s="12" customFormat="1" ht="14.25" outlineLevel="1">
      <c r="A151" s="7" t="s">
        <v>805</v>
      </c>
      <c r="B151" s="17" t="s">
        <v>668</v>
      </c>
      <c r="C151" s="116" t="s">
        <v>1856</v>
      </c>
      <c r="D151" s="135" t="s">
        <v>814</v>
      </c>
      <c r="E151" s="118" t="s">
        <v>86</v>
      </c>
      <c r="F151" s="119">
        <v>2</v>
      </c>
      <c r="G151" s="41"/>
      <c r="H151" s="3">
        <f>ROUND(_xlfn.IFERROR(F151*G151," - "),2)</f>
        <v>0</v>
      </c>
      <c r="I151" s="134" t="e">
        <f>H151/$G$1758</f>
        <v>#DIV/0!</v>
      </c>
      <c r="J151" s="122" t="e">
        <f>#REF!</f>
        <v>#REF!</v>
      </c>
    </row>
    <row r="152" spans="1:10" s="12" customFormat="1" ht="25.5" outlineLevel="1">
      <c r="A152" s="7" t="s">
        <v>806</v>
      </c>
      <c r="B152" s="17" t="s">
        <v>93</v>
      </c>
      <c r="C152" s="116" t="s">
        <v>1856</v>
      </c>
      <c r="D152" s="117" t="s">
        <v>2241</v>
      </c>
      <c r="E152" s="118" t="s">
        <v>86</v>
      </c>
      <c r="F152" s="119">
        <v>2</v>
      </c>
      <c r="G152" s="41"/>
      <c r="H152" s="3">
        <f>ROUND(_xlfn.IFERROR(F152*G152," - "),2)</f>
        <v>0</v>
      </c>
      <c r="I152" s="134" t="e">
        <f>H152/$G$1758</f>
        <v>#DIV/0!</v>
      </c>
      <c r="J152" s="122" t="e">
        <f>#REF!</f>
        <v>#REF!</v>
      </c>
    </row>
    <row r="153" spans="1:10" s="12" customFormat="1" ht="14.25" outlineLevel="1">
      <c r="A153" s="7" t="s">
        <v>816</v>
      </c>
      <c r="B153" s="17" t="s">
        <v>321</v>
      </c>
      <c r="C153" s="116" t="s">
        <v>1856</v>
      </c>
      <c r="D153" s="117" t="s">
        <v>2242</v>
      </c>
      <c r="E153" s="118" t="s">
        <v>86</v>
      </c>
      <c r="F153" s="119">
        <v>1</v>
      </c>
      <c r="G153" s="41"/>
      <c r="H153" s="3">
        <f>ROUND(_xlfn.IFERROR(F153*G153," - "),2)</f>
        <v>0</v>
      </c>
      <c r="I153" s="134" t="e">
        <f>H153/$G$1758</f>
        <v>#DIV/0!</v>
      </c>
      <c r="J153" s="122" t="e">
        <f>#REF!</f>
        <v>#REF!</v>
      </c>
    </row>
    <row r="154" spans="1:10" s="12" customFormat="1" ht="14.25" outlineLevel="1">
      <c r="A154" s="7" t="s">
        <v>817</v>
      </c>
      <c r="B154" s="5" t="s">
        <v>320</v>
      </c>
      <c r="C154" s="116" t="s">
        <v>1856</v>
      </c>
      <c r="D154" s="117" t="s">
        <v>2243</v>
      </c>
      <c r="E154" s="118" t="s">
        <v>86</v>
      </c>
      <c r="F154" s="119">
        <v>1</v>
      </c>
      <c r="G154" s="41"/>
      <c r="H154" s="3">
        <f>ROUND(_xlfn.IFERROR(F154*G154," - "),2)</f>
        <v>0</v>
      </c>
      <c r="I154" s="134" t="e">
        <f>H154/$G$1758</f>
        <v>#DIV/0!</v>
      </c>
      <c r="J154" s="122" t="e">
        <f>#REF!</f>
        <v>#REF!</v>
      </c>
    </row>
    <row r="155" spans="1:10" s="12" customFormat="1" ht="14.25" outlineLevel="1">
      <c r="A155" s="7" t="s">
        <v>818</v>
      </c>
      <c r="B155" s="17" t="s">
        <v>771</v>
      </c>
      <c r="C155" s="116" t="s">
        <v>1856</v>
      </c>
      <c r="D155" s="117" t="s">
        <v>2244</v>
      </c>
      <c r="E155" s="118" t="s">
        <v>86</v>
      </c>
      <c r="F155" s="119">
        <v>2</v>
      </c>
      <c r="G155" s="41"/>
      <c r="H155" s="3">
        <f>ROUND(_xlfn.IFERROR(F155*G155," - "),2)</f>
        <v>0</v>
      </c>
      <c r="I155" s="134" t="e">
        <f>H155/$G$1758</f>
        <v>#DIV/0!</v>
      </c>
      <c r="J155" s="122" t="e">
        <f>#REF!</f>
        <v>#REF!</v>
      </c>
    </row>
    <row r="156" spans="1:10" s="12" customFormat="1" ht="14.25" outlineLevel="1">
      <c r="A156" s="7" t="s">
        <v>819</v>
      </c>
      <c r="B156" s="17" t="s">
        <v>772</v>
      </c>
      <c r="C156" s="116" t="s">
        <v>1856</v>
      </c>
      <c r="D156" s="117" t="s">
        <v>2245</v>
      </c>
      <c r="E156" s="118" t="s">
        <v>86</v>
      </c>
      <c r="F156" s="119">
        <v>2</v>
      </c>
      <c r="G156" s="41"/>
      <c r="H156" s="3">
        <f>ROUND(_xlfn.IFERROR(F156*G156," - "),2)</f>
        <v>0</v>
      </c>
      <c r="I156" s="134" t="e">
        <f>H156/$G$1758</f>
        <v>#DIV/0!</v>
      </c>
      <c r="J156" s="122" t="e">
        <f>#REF!</f>
        <v>#REF!</v>
      </c>
    </row>
    <row r="157" spans="1:10" s="12" customFormat="1" ht="14.25" outlineLevel="1">
      <c r="A157" s="7" t="s">
        <v>820</v>
      </c>
      <c r="B157" s="17" t="s">
        <v>773</v>
      </c>
      <c r="C157" s="116" t="s">
        <v>1856</v>
      </c>
      <c r="D157" s="117" t="s">
        <v>2246</v>
      </c>
      <c r="E157" s="118" t="s">
        <v>660</v>
      </c>
      <c r="F157" s="119">
        <v>2</v>
      </c>
      <c r="G157" s="41"/>
      <c r="H157" s="3">
        <f>ROUND(_xlfn.IFERROR(F157*G157," - "),2)</f>
        <v>0</v>
      </c>
      <c r="I157" s="134" t="e">
        <f>H157/$G$1758</f>
        <v>#DIV/0!</v>
      </c>
      <c r="J157" s="122" t="e">
        <f>#REF!</f>
        <v>#REF!</v>
      </c>
    </row>
    <row r="158" spans="1:10" s="12" customFormat="1" ht="14.25" outlineLevel="1">
      <c r="A158" s="7" t="s">
        <v>821</v>
      </c>
      <c r="B158" s="17" t="s">
        <v>774</v>
      </c>
      <c r="C158" s="116" t="s">
        <v>1856</v>
      </c>
      <c r="D158" s="117" t="s">
        <v>2247</v>
      </c>
      <c r="E158" s="118" t="s">
        <v>660</v>
      </c>
      <c r="F158" s="119">
        <v>5</v>
      </c>
      <c r="G158" s="41"/>
      <c r="H158" s="3">
        <f>ROUND(_xlfn.IFERROR(F158*G158," - "),2)</f>
        <v>0</v>
      </c>
      <c r="I158" s="134" t="e">
        <f>H158/$G$1758</f>
        <v>#DIV/0!</v>
      </c>
      <c r="J158" s="122" t="e">
        <f>#REF!</f>
        <v>#REF!</v>
      </c>
    </row>
    <row r="159" spans="1:10" s="12" customFormat="1" ht="25.5" outlineLevel="1">
      <c r="A159" s="7" t="s">
        <v>822</v>
      </c>
      <c r="B159" s="17" t="s">
        <v>277</v>
      </c>
      <c r="C159" s="116" t="s">
        <v>2128</v>
      </c>
      <c r="D159" s="117" t="s">
        <v>2248</v>
      </c>
      <c r="E159" s="118" t="s">
        <v>660</v>
      </c>
      <c r="F159" s="119">
        <v>12</v>
      </c>
      <c r="G159" s="41"/>
      <c r="H159" s="3">
        <f>ROUND(_xlfn.IFERROR(F159*G159," - "),2)</f>
        <v>0</v>
      </c>
      <c r="I159" s="134" t="e">
        <f>H159/$G$1758</f>
        <v>#DIV/0!</v>
      </c>
      <c r="J159" s="122" t="e">
        <f>#REF!</f>
        <v>#REF!</v>
      </c>
    </row>
    <row r="160" spans="1:10" s="12" customFormat="1" ht="25.5" outlineLevel="1">
      <c r="A160" s="7" t="s">
        <v>823</v>
      </c>
      <c r="B160" s="17" t="s">
        <v>276</v>
      </c>
      <c r="C160" s="116" t="s">
        <v>2128</v>
      </c>
      <c r="D160" s="117" t="s">
        <v>2249</v>
      </c>
      <c r="E160" s="118" t="s">
        <v>660</v>
      </c>
      <c r="F160" s="119">
        <v>15</v>
      </c>
      <c r="G160" s="41"/>
      <c r="H160" s="3">
        <f>ROUND(_xlfn.IFERROR(F160*G160," - "),2)</f>
        <v>0</v>
      </c>
      <c r="I160" s="134" t="e">
        <f>H160/$G$1758</f>
        <v>#DIV/0!</v>
      </c>
      <c r="J160" s="122" t="e">
        <f>#REF!</f>
        <v>#REF!</v>
      </c>
    </row>
    <row r="161" spans="1:10" s="12" customFormat="1" ht="25.5" outlineLevel="1">
      <c r="A161" s="7" t="s">
        <v>1688</v>
      </c>
      <c r="B161" s="17" t="s">
        <v>275</v>
      </c>
      <c r="C161" s="116" t="s">
        <v>2128</v>
      </c>
      <c r="D161" s="117" t="s">
        <v>2250</v>
      </c>
      <c r="E161" s="118" t="s">
        <v>660</v>
      </c>
      <c r="F161" s="119">
        <v>30</v>
      </c>
      <c r="G161" s="41"/>
      <c r="H161" s="3">
        <f>ROUND(_xlfn.IFERROR(F161*G161," - "),2)</f>
        <v>0</v>
      </c>
      <c r="I161" s="134" t="e">
        <f>H161/$G$1758</f>
        <v>#DIV/0!</v>
      </c>
      <c r="J161" s="122" t="e">
        <f>#REF!</f>
        <v>#REF!</v>
      </c>
    </row>
    <row r="162" spans="1:10" s="12" customFormat="1" ht="25.5" outlineLevel="1">
      <c r="A162" s="7" t="s">
        <v>1841</v>
      </c>
      <c r="B162" s="17" t="s">
        <v>274</v>
      </c>
      <c r="C162" s="116" t="s">
        <v>2128</v>
      </c>
      <c r="D162" s="117" t="s">
        <v>2251</v>
      </c>
      <c r="E162" s="118" t="s">
        <v>660</v>
      </c>
      <c r="F162" s="119">
        <v>55</v>
      </c>
      <c r="G162" s="41"/>
      <c r="H162" s="3">
        <f>ROUND(_xlfn.IFERROR(F162*G162," - "),2)</f>
        <v>0</v>
      </c>
      <c r="I162" s="134" t="e">
        <f>H162/$G$1758</f>
        <v>#DIV/0!</v>
      </c>
      <c r="J162" s="122" t="e">
        <f>#REF!</f>
        <v>#REF!</v>
      </c>
    </row>
    <row r="163" spans="1:10" s="12" customFormat="1" ht="14.25" outlineLevel="1">
      <c r="A163" s="262" t="s">
        <v>430</v>
      </c>
      <c r="B163" s="263"/>
      <c r="C163" s="140"/>
      <c r="D163" s="141" t="s">
        <v>1134</v>
      </c>
      <c r="E163" s="127">
        <f>SUM(H164:H172)</f>
        <v>0</v>
      </c>
      <c r="F163" s="127"/>
      <c r="G163" s="127"/>
      <c r="H163" s="127"/>
      <c r="I163" s="128" t="e">
        <f>E163/$G$1758</f>
        <v>#DIV/0!</v>
      </c>
      <c r="J163" s="122" t="e">
        <f>#REF!</f>
        <v>#REF!</v>
      </c>
    </row>
    <row r="164" spans="1:10" s="12" customFormat="1" ht="14.25" outlineLevel="1">
      <c r="A164" s="7" t="s">
        <v>431</v>
      </c>
      <c r="B164" s="5" t="s">
        <v>768</v>
      </c>
      <c r="C164" s="116" t="s">
        <v>1856</v>
      </c>
      <c r="D164" s="117" t="s">
        <v>2252</v>
      </c>
      <c r="E164" s="118" t="s">
        <v>86</v>
      </c>
      <c r="F164" s="129">
        <v>2</v>
      </c>
      <c r="G164" s="41"/>
      <c r="H164" s="3">
        <f>ROUND(_xlfn.IFERROR(F164*G164," - "),2)</f>
        <v>0</v>
      </c>
      <c r="I164" s="123" t="e">
        <f>H164/$G$1758</f>
        <v>#DIV/0!</v>
      </c>
      <c r="J164" s="122" t="e">
        <f>#REF!</f>
        <v>#REF!</v>
      </c>
    </row>
    <row r="165" spans="1:10" ht="12.75" outlineLevel="1">
      <c r="A165" s="7" t="s">
        <v>432</v>
      </c>
      <c r="B165" s="5" t="s">
        <v>695</v>
      </c>
      <c r="C165" s="116" t="s">
        <v>1856</v>
      </c>
      <c r="D165" s="117" t="s">
        <v>2253</v>
      </c>
      <c r="E165" s="118" t="s">
        <v>660</v>
      </c>
      <c r="F165" s="129">
        <v>1.55</v>
      </c>
      <c r="G165" s="41"/>
      <c r="H165" s="3">
        <f>ROUND(_xlfn.IFERROR(F165*G165," - "),2)</f>
        <v>0</v>
      </c>
      <c r="I165" s="123" t="e">
        <f>H165/$G$1758</f>
        <v>#DIV/0!</v>
      </c>
      <c r="J165" s="122" t="e">
        <f>#REF!</f>
        <v>#REF!</v>
      </c>
    </row>
    <row r="166" spans="1:10" ht="12.75" outlineLevel="1">
      <c r="A166" s="7" t="s">
        <v>433</v>
      </c>
      <c r="B166" s="5" t="s">
        <v>120</v>
      </c>
      <c r="C166" s="116" t="s">
        <v>1856</v>
      </c>
      <c r="D166" s="117" t="s">
        <v>2254</v>
      </c>
      <c r="E166" s="118" t="s">
        <v>86</v>
      </c>
      <c r="F166" s="129">
        <v>1</v>
      </c>
      <c r="G166" s="41"/>
      <c r="H166" s="3">
        <f>ROUND(_xlfn.IFERROR(F166*G166," - "),2)</f>
        <v>0</v>
      </c>
      <c r="I166" s="123" t="e">
        <f>H166/$G$1758</f>
        <v>#DIV/0!</v>
      </c>
      <c r="J166" s="122" t="e">
        <f>#REF!</f>
        <v>#REF!</v>
      </c>
    </row>
    <row r="167" spans="1:10" ht="25.5" outlineLevel="1">
      <c r="A167" s="7" t="s">
        <v>434</v>
      </c>
      <c r="B167" s="5" t="s">
        <v>122</v>
      </c>
      <c r="C167" s="116" t="s">
        <v>1856</v>
      </c>
      <c r="D167" s="117" t="s">
        <v>2255</v>
      </c>
      <c r="E167" s="118" t="s">
        <v>86</v>
      </c>
      <c r="F167" s="129">
        <v>1</v>
      </c>
      <c r="G167" s="41"/>
      <c r="H167" s="3">
        <f>ROUND(_xlfn.IFERROR(F167*G167," - "),2)</f>
        <v>0</v>
      </c>
      <c r="I167" s="123" t="e">
        <f>H167/$G$1758</f>
        <v>#DIV/0!</v>
      </c>
      <c r="J167" s="122" t="e">
        <f>#REF!</f>
        <v>#REF!</v>
      </c>
    </row>
    <row r="168" spans="1:10" ht="12.75" outlineLevel="1">
      <c r="A168" s="7" t="s">
        <v>435</v>
      </c>
      <c r="B168" s="5" t="s">
        <v>273</v>
      </c>
      <c r="C168" s="116" t="s">
        <v>2128</v>
      </c>
      <c r="D168" s="117" t="s">
        <v>2256</v>
      </c>
      <c r="E168" s="118" t="s">
        <v>2130</v>
      </c>
      <c r="F168" s="129">
        <v>1.99</v>
      </c>
      <c r="G168" s="41"/>
      <c r="H168" s="3">
        <f>ROUND(_xlfn.IFERROR(F168*G168," - "),2)</f>
        <v>0</v>
      </c>
      <c r="I168" s="123" t="e">
        <f>H168/$G$1758</f>
        <v>#DIV/0!</v>
      </c>
      <c r="J168" s="122" t="e">
        <f>#REF!</f>
        <v>#REF!</v>
      </c>
    </row>
    <row r="169" spans="1:10" ht="25.5" outlineLevel="1">
      <c r="A169" s="7" t="s">
        <v>436</v>
      </c>
      <c r="B169" s="5" t="s">
        <v>267</v>
      </c>
      <c r="C169" s="116" t="s">
        <v>2128</v>
      </c>
      <c r="D169" s="135" t="s">
        <v>815</v>
      </c>
      <c r="E169" s="118" t="s">
        <v>2130</v>
      </c>
      <c r="F169" s="129">
        <v>1.2</v>
      </c>
      <c r="G169" s="41"/>
      <c r="H169" s="3">
        <f>ROUND(_xlfn.IFERROR(F169*G169," - "),2)</f>
        <v>0</v>
      </c>
      <c r="I169" s="123" t="e">
        <f>H169/$G$1758</f>
        <v>#DIV/0!</v>
      </c>
      <c r="J169" s="122" t="e">
        <f>#REF!</f>
        <v>#REF!</v>
      </c>
    </row>
    <row r="170" spans="1:10" ht="12.75" outlineLevel="1">
      <c r="A170" s="7" t="s">
        <v>437</v>
      </c>
      <c r="B170" s="5" t="s">
        <v>698</v>
      </c>
      <c r="C170" s="116" t="s">
        <v>1856</v>
      </c>
      <c r="D170" s="117" t="s">
        <v>2257</v>
      </c>
      <c r="E170" s="118" t="s">
        <v>660</v>
      </c>
      <c r="F170" s="129">
        <v>1</v>
      </c>
      <c r="G170" s="41"/>
      <c r="H170" s="3">
        <f>ROUND(_xlfn.IFERROR(F170*G170," - "),2)</f>
        <v>0</v>
      </c>
      <c r="I170" s="123" t="e">
        <f>H170/$G$1758</f>
        <v>#DIV/0!</v>
      </c>
      <c r="J170" s="122" t="e">
        <f>#REF!</f>
        <v>#REF!</v>
      </c>
    </row>
    <row r="171" spans="1:10" ht="12.75" outlineLevel="1">
      <c r="A171" s="7" t="s">
        <v>438</v>
      </c>
      <c r="B171" s="5" t="s">
        <v>687</v>
      </c>
      <c r="C171" s="116" t="s">
        <v>1856</v>
      </c>
      <c r="D171" s="117" t="s">
        <v>2258</v>
      </c>
      <c r="E171" s="118" t="s">
        <v>660</v>
      </c>
      <c r="F171" s="129">
        <v>4.65</v>
      </c>
      <c r="G171" s="41"/>
      <c r="H171" s="3">
        <f>ROUND(_xlfn.IFERROR(F171*G171," - "),2)</f>
        <v>0</v>
      </c>
      <c r="I171" s="123" t="e">
        <f>H171/$G$1758</f>
        <v>#DIV/0!</v>
      </c>
      <c r="J171" s="122" t="e">
        <f>#REF!</f>
        <v>#REF!</v>
      </c>
    </row>
    <row r="172" spans="1:10" ht="12.75" outlineLevel="1">
      <c r="A172" s="7" t="s">
        <v>439</v>
      </c>
      <c r="B172" s="5" t="s">
        <v>782</v>
      </c>
      <c r="C172" s="116" t="s">
        <v>1856</v>
      </c>
      <c r="D172" s="117" t="s">
        <v>2259</v>
      </c>
      <c r="E172" s="118" t="s">
        <v>660</v>
      </c>
      <c r="F172" s="129">
        <v>4.4</v>
      </c>
      <c r="G172" s="41"/>
      <c r="H172" s="3">
        <f>ROUND(_xlfn.IFERROR(F172*G172," - "),2)</f>
        <v>0</v>
      </c>
      <c r="I172" s="123" t="e">
        <f>H172/$G$1758</f>
        <v>#DIV/0!</v>
      </c>
      <c r="J172" s="122" t="e">
        <f>#REF!</f>
        <v>#REF!</v>
      </c>
    </row>
    <row r="173" spans="1:10" s="12" customFormat="1" ht="14.25" outlineLevel="1">
      <c r="A173" s="259" t="s">
        <v>440</v>
      </c>
      <c r="B173" s="261"/>
      <c r="C173" s="125"/>
      <c r="D173" s="126" t="s">
        <v>1132</v>
      </c>
      <c r="E173" s="127">
        <f>SUM(H174:H187)</f>
        <v>0</v>
      </c>
      <c r="F173" s="127"/>
      <c r="G173" s="127"/>
      <c r="H173" s="127"/>
      <c r="I173" s="128" t="e">
        <f>E173/$G$1758</f>
        <v>#DIV/0!</v>
      </c>
      <c r="J173" s="122" t="e">
        <f>#REF!</f>
        <v>#REF!</v>
      </c>
    </row>
    <row r="174" spans="1:10" s="12" customFormat="1" ht="14.25" outlineLevel="1">
      <c r="A174" s="7" t="s">
        <v>441</v>
      </c>
      <c r="B174" s="2" t="s">
        <v>270</v>
      </c>
      <c r="C174" s="116" t="s">
        <v>2128</v>
      </c>
      <c r="D174" s="117" t="s">
        <v>2260</v>
      </c>
      <c r="E174" s="118" t="s">
        <v>86</v>
      </c>
      <c r="F174" s="133">
        <v>5</v>
      </c>
      <c r="G174" s="41"/>
      <c r="H174" s="3">
        <f>ROUND(_xlfn.IFERROR(F174*G174," - "),2)</f>
        <v>0</v>
      </c>
      <c r="I174" s="121" t="e">
        <f>H174/$G$1758</f>
        <v>#DIV/0!</v>
      </c>
      <c r="J174" s="122" t="e">
        <f>#REF!</f>
        <v>#REF!</v>
      </c>
    </row>
    <row r="175" spans="1:10" s="12" customFormat="1" ht="25.5" outlineLevel="1">
      <c r="A175" s="7" t="s">
        <v>442</v>
      </c>
      <c r="B175" s="5" t="s">
        <v>268</v>
      </c>
      <c r="C175" s="116" t="s">
        <v>2128</v>
      </c>
      <c r="D175" s="117" t="s">
        <v>2261</v>
      </c>
      <c r="E175" s="118" t="s">
        <v>86</v>
      </c>
      <c r="F175" s="119">
        <v>8</v>
      </c>
      <c r="G175" s="41"/>
      <c r="H175" s="3">
        <f>ROUND(_xlfn.IFERROR(F175*G175," - "),2)</f>
        <v>0</v>
      </c>
      <c r="I175" s="134" t="e">
        <f>H175/$G$1758</f>
        <v>#DIV/0!</v>
      </c>
      <c r="J175" s="122" t="e">
        <f>#REF!</f>
        <v>#REF!</v>
      </c>
    </row>
    <row r="176" spans="1:10" s="12" customFormat="1" ht="14.25" outlineLevel="1">
      <c r="A176" s="7" t="s">
        <v>443</v>
      </c>
      <c r="B176" s="5" t="s">
        <v>271</v>
      </c>
      <c r="C176" s="116" t="s">
        <v>2128</v>
      </c>
      <c r="D176" s="117" t="s">
        <v>2262</v>
      </c>
      <c r="E176" s="118" t="s">
        <v>86</v>
      </c>
      <c r="F176" s="119">
        <v>1</v>
      </c>
      <c r="G176" s="41"/>
      <c r="H176" s="3">
        <f>ROUND(_xlfn.IFERROR(F176*G176," - "),2)</f>
        <v>0</v>
      </c>
      <c r="I176" s="134" t="e">
        <f>H176/$G$1758</f>
        <v>#DIV/0!</v>
      </c>
      <c r="J176" s="122" t="e">
        <f>#REF!</f>
        <v>#REF!</v>
      </c>
    </row>
    <row r="177" spans="1:10" s="12" customFormat="1" ht="14.25" outlineLevel="1">
      <c r="A177" s="7" t="s">
        <v>444</v>
      </c>
      <c r="B177" s="5" t="s">
        <v>73</v>
      </c>
      <c r="C177" s="116" t="s">
        <v>1856</v>
      </c>
      <c r="D177" s="117" t="s">
        <v>2263</v>
      </c>
      <c r="E177" s="118" t="s">
        <v>86</v>
      </c>
      <c r="F177" s="119">
        <v>7</v>
      </c>
      <c r="G177" s="41"/>
      <c r="H177" s="3">
        <f>ROUND(_xlfn.IFERROR(F177*G177," - "),2)</f>
        <v>0</v>
      </c>
      <c r="I177" s="134" t="e">
        <f>H177/$G$1758</f>
        <v>#DIV/0!</v>
      </c>
      <c r="J177" s="122" t="e">
        <f>#REF!</f>
        <v>#REF!</v>
      </c>
    </row>
    <row r="178" spans="1:10" s="12" customFormat="1" ht="14.25" outlineLevel="1">
      <c r="A178" s="7" t="s">
        <v>824</v>
      </c>
      <c r="B178" s="5" t="s">
        <v>248</v>
      </c>
      <c r="C178" s="116" t="s">
        <v>2128</v>
      </c>
      <c r="D178" s="117" t="s">
        <v>2129</v>
      </c>
      <c r="E178" s="118" t="s">
        <v>2130</v>
      </c>
      <c r="F178" s="119">
        <v>1.4</v>
      </c>
      <c r="G178" s="41"/>
      <c r="H178" s="3">
        <f>ROUND(_xlfn.IFERROR(F178*G178," - "),2)</f>
        <v>0</v>
      </c>
      <c r="I178" s="134" t="e">
        <f>H178/$G$1758</f>
        <v>#DIV/0!</v>
      </c>
      <c r="J178" s="122" t="e">
        <f>#REF!</f>
        <v>#REF!</v>
      </c>
    </row>
    <row r="179" spans="1:10" s="12" customFormat="1" ht="14.25" outlineLevel="1">
      <c r="A179" s="7" t="s">
        <v>825</v>
      </c>
      <c r="B179" s="5" t="s">
        <v>273</v>
      </c>
      <c r="C179" s="116" t="s">
        <v>2128</v>
      </c>
      <c r="D179" s="117" t="s">
        <v>2256</v>
      </c>
      <c r="E179" s="118" t="s">
        <v>2130</v>
      </c>
      <c r="F179" s="119">
        <v>0.12</v>
      </c>
      <c r="G179" s="41"/>
      <c r="H179" s="3">
        <f>ROUND(_xlfn.IFERROR(F179*G179," - "),2)</f>
        <v>0</v>
      </c>
      <c r="I179" s="134" t="e">
        <f>H179/$G$1758</f>
        <v>#DIV/0!</v>
      </c>
      <c r="J179" s="122" t="e">
        <f>#REF!</f>
        <v>#REF!</v>
      </c>
    </row>
    <row r="180" spans="1:10" s="12" customFormat="1" ht="14.25" outlineLevel="1">
      <c r="A180" s="7" t="s">
        <v>826</v>
      </c>
      <c r="B180" s="5" t="s">
        <v>269</v>
      </c>
      <c r="C180" s="116" t="s">
        <v>2128</v>
      </c>
      <c r="D180" s="117" t="s">
        <v>2264</v>
      </c>
      <c r="E180" s="118" t="s">
        <v>86</v>
      </c>
      <c r="F180" s="119">
        <v>1</v>
      </c>
      <c r="G180" s="41"/>
      <c r="H180" s="3">
        <f>ROUND(_xlfn.IFERROR(F180*G180," - "),2)</f>
        <v>0</v>
      </c>
      <c r="I180" s="134" t="e">
        <f>H180/$G$1758</f>
        <v>#DIV/0!</v>
      </c>
      <c r="J180" s="122" t="e">
        <f>#REF!</f>
        <v>#REF!</v>
      </c>
    </row>
    <row r="181" spans="1:10" s="12" customFormat="1" ht="38.25" outlineLevel="1">
      <c r="A181" s="7" t="s">
        <v>827</v>
      </c>
      <c r="B181" s="5" t="s">
        <v>298</v>
      </c>
      <c r="C181" s="116" t="s">
        <v>2128</v>
      </c>
      <c r="D181" s="117" t="s">
        <v>2265</v>
      </c>
      <c r="E181" s="118" t="s">
        <v>86</v>
      </c>
      <c r="F181" s="119">
        <v>12</v>
      </c>
      <c r="G181" s="41"/>
      <c r="H181" s="3">
        <f>ROUND(_xlfn.IFERROR(F181*G181," - "),2)</f>
        <v>0</v>
      </c>
      <c r="I181" s="134" t="e">
        <f>H181/$G$1758</f>
        <v>#DIV/0!</v>
      </c>
      <c r="J181" s="122" t="e">
        <f>#REF!</f>
        <v>#REF!</v>
      </c>
    </row>
    <row r="182" spans="1:10" s="12" customFormat="1" ht="25.5" outlineLevel="1">
      <c r="A182" s="7" t="s">
        <v>828</v>
      </c>
      <c r="B182" s="5" t="s">
        <v>249</v>
      </c>
      <c r="C182" s="116" t="s">
        <v>2128</v>
      </c>
      <c r="D182" s="117" t="s">
        <v>2266</v>
      </c>
      <c r="E182" s="118" t="s">
        <v>86</v>
      </c>
      <c r="F182" s="119">
        <v>5</v>
      </c>
      <c r="G182" s="41"/>
      <c r="H182" s="3">
        <f>ROUND(_xlfn.IFERROR(F182*G182," - "),2)</f>
        <v>0</v>
      </c>
      <c r="I182" s="134" t="e">
        <f>H182/$G$1758</f>
        <v>#DIV/0!</v>
      </c>
      <c r="J182" s="122" t="e">
        <f>#REF!</f>
        <v>#REF!</v>
      </c>
    </row>
    <row r="183" spans="1:10" s="12" customFormat="1" ht="25.5" outlineLevel="1">
      <c r="A183" s="7" t="s">
        <v>829</v>
      </c>
      <c r="B183" s="5" t="s">
        <v>251</v>
      </c>
      <c r="C183" s="116" t="s">
        <v>2128</v>
      </c>
      <c r="D183" s="117" t="s">
        <v>2267</v>
      </c>
      <c r="E183" s="118" t="s">
        <v>86</v>
      </c>
      <c r="F183" s="119">
        <v>2</v>
      </c>
      <c r="G183" s="41"/>
      <c r="H183" s="3">
        <f>ROUND(_xlfn.IFERROR(F183*G183," - "),2)</f>
        <v>0</v>
      </c>
      <c r="I183" s="134" t="e">
        <f>H183/$G$1758</f>
        <v>#DIV/0!</v>
      </c>
      <c r="J183" s="122" t="e">
        <f>#REF!</f>
        <v>#REF!</v>
      </c>
    </row>
    <row r="184" spans="1:10" s="12" customFormat="1" ht="25.5" outlineLevel="1">
      <c r="A184" s="7" t="s">
        <v>830</v>
      </c>
      <c r="B184" s="17" t="s">
        <v>252</v>
      </c>
      <c r="C184" s="116" t="s">
        <v>2128</v>
      </c>
      <c r="D184" s="117" t="s">
        <v>2268</v>
      </c>
      <c r="E184" s="118" t="s">
        <v>660</v>
      </c>
      <c r="F184" s="119">
        <v>4</v>
      </c>
      <c r="G184" s="41"/>
      <c r="H184" s="3">
        <f>ROUND(_xlfn.IFERROR(F184*G184," - "),2)</f>
        <v>0</v>
      </c>
      <c r="I184" s="134" t="e">
        <f>H184/$G$1758</f>
        <v>#DIV/0!</v>
      </c>
      <c r="J184" s="122" t="e">
        <f>#REF!</f>
        <v>#REF!</v>
      </c>
    </row>
    <row r="185" spans="1:10" s="12" customFormat="1" ht="14.25" outlineLevel="1">
      <c r="A185" s="7" t="s">
        <v>831</v>
      </c>
      <c r="B185" s="2" t="s">
        <v>328</v>
      </c>
      <c r="C185" s="116" t="s">
        <v>1856</v>
      </c>
      <c r="D185" s="117" t="s">
        <v>2269</v>
      </c>
      <c r="E185" s="118" t="s">
        <v>2130</v>
      </c>
      <c r="F185" s="119">
        <v>9.49</v>
      </c>
      <c r="G185" s="41"/>
      <c r="H185" s="3">
        <f>ROUND(_xlfn.IFERROR(F185*G185," - "),2)</f>
        <v>0</v>
      </c>
      <c r="I185" s="134" t="e">
        <f>H185/$G$1758</f>
        <v>#DIV/0!</v>
      </c>
      <c r="J185" s="122" t="e">
        <f>#REF!</f>
        <v>#REF!</v>
      </c>
    </row>
    <row r="186" spans="1:10" s="12" customFormat="1" ht="14.25" outlineLevel="1">
      <c r="A186" s="7" t="s">
        <v>832</v>
      </c>
      <c r="B186" s="5" t="s">
        <v>327</v>
      </c>
      <c r="C186" s="116" t="s">
        <v>1856</v>
      </c>
      <c r="D186" s="117" t="s">
        <v>2270</v>
      </c>
      <c r="E186" s="118" t="s">
        <v>2130</v>
      </c>
      <c r="F186" s="119">
        <v>14.76</v>
      </c>
      <c r="G186" s="41"/>
      <c r="H186" s="3">
        <f>ROUND(_xlfn.IFERROR(F186*G186," - "),2)</f>
        <v>0</v>
      </c>
      <c r="I186" s="134" t="e">
        <f>H186/$G$1758</f>
        <v>#DIV/0!</v>
      </c>
      <c r="J186" s="122" t="e">
        <f>#REF!</f>
        <v>#REF!</v>
      </c>
    </row>
    <row r="187" spans="1:10" s="12" customFormat="1" ht="25.5" outlineLevel="1">
      <c r="A187" s="7" t="s">
        <v>833</v>
      </c>
      <c r="B187" s="22" t="s">
        <v>1496</v>
      </c>
      <c r="C187" s="142"/>
      <c r="D187" s="117" t="s">
        <v>689</v>
      </c>
      <c r="E187" s="118" t="s">
        <v>86</v>
      </c>
      <c r="F187" s="129">
        <v>1</v>
      </c>
      <c r="G187" s="42"/>
      <c r="H187" s="21">
        <f>ROUND(_xlfn.IFERROR(F187*G187," - "),2)</f>
        <v>0</v>
      </c>
      <c r="I187" s="143" t="e">
        <f>H187/$G$1758</f>
        <v>#DIV/0!</v>
      </c>
      <c r="J187" s="122" t="e">
        <f>#REF!</f>
        <v>#REF!</v>
      </c>
    </row>
    <row r="188" spans="1:10" s="12" customFormat="1" ht="14.25" outlineLevel="1">
      <c r="A188" s="262" t="s">
        <v>834</v>
      </c>
      <c r="B188" s="263"/>
      <c r="C188" s="125"/>
      <c r="D188" s="141" t="s">
        <v>1133</v>
      </c>
      <c r="E188" s="127">
        <f>SUM(H189:H205)</f>
        <v>0</v>
      </c>
      <c r="F188" s="127"/>
      <c r="G188" s="127"/>
      <c r="H188" s="127"/>
      <c r="I188" s="128" t="e">
        <f>E188/$G$1758</f>
        <v>#DIV/0!</v>
      </c>
      <c r="J188" s="122" t="e">
        <f>#REF!</f>
        <v>#REF!</v>
      </c>
    </row>
    <row r="189" spans="1:10" s="12" customFormat="1" ht="14.25" outlineLevel="1">
      <c r="A189" s="7" t="s">
        <v>835</v>
      </c>
      <c r="B189" s="2" t="s">
        <v>217</v>
      </c>
      <c r="C189" s="116" t="s">
        <v>2128</v>
      </c>
      <c r="D189" s="117" t="s">
        <v>2271</v>
      </c>
      <c r="E189" s="118" t="s">
        <v>86</v>
      </c>
      <c r="F189" s="124">
        <v>2</v>
      </c>
      <c r="G189" s="41"/>
      <c r="H189" s="3">
        <f>ROUND(_xlfn.IFERROR(F189*G189," - "),2)</f>
        <v>0</v>
      </c>
      <c r="I189" s="121" t="e">
        <f>H189/$G$1758</f>
        <v>#DIV/0!</v>
      </c>
      <c r="J189" s="122" t="e">
        <f>#REF!</f>
        <v>#REF!</v>
      </c>
    </row>
    <row r="190" spans="1:10" s="12" customFormat="1" ht="14.25" outlineLevel="1">
      <c r="A190" s="7" t="s">
        <v>836</v>
      </c>
      <c r="B190" s="2" t="s">
        <v>218</v>
      </c>
      <c r="C190" s="116" t="s">
        <v>2128</v>
      </c>
      <c r="D190" s="117" t="s">
        <v>2272</v>
      </c>
      <c r="E190" s="118" t="s">
        <v>86</v>
      </c>
      <c r="F190" s="129">
        <v>8</v>
      </c>
      <c r="G190" s="41"/>
      <c r="H190" s="3">
        <f>ROUND(_xlfn.IFERROR(F190*G190," - "),2)</f>
        <v>0</v>
      </c>
      <c r="I190" s="123" t="e">
        <f>H190/$G$1758</f>
        <v>#DIV/0!</v>
      </c>
      <c r="J190" s="122" t="e">
        <f>#REF!</f>
        <v>#REF!</v>
      </c>
    </row>
    <row r="191" spans="1:10" s="12" customFormat="1" ht="14.25" outlineLevel="1">
      <c r="A191" s="7" t="s">
        <v>837</v>
      </c>
      <c r="B191" s="2" t="s">
        <v>219</v>
      </c>
      <c r="C191" s="116" t="s">
        <v>2128</v>
      </c>
      <c r="D191" s="117" t="s">
        <v>2233</v>
      </c>
      <c r="E191" s="118" t="s">
        <v>86</v>
      </c>
      <c r="F191" s="129">
        <v>8</v>
      </c>
      <c r="G191" s="41"/>
      <c r="H191" s="3">
        <f>ROUND(_xlfn.IFERROR(F191*G191," - "),2)</f>
        <v>0</v>
      </c>
      <c r="I191" s="123" t="e">
        <f>H191/$G$1758</f>
        <v>#DIV/0!</v>
      </c>
      <c r="J191" s="122" t="e">
        <f>#REF!</f>
        <v>#REF!</v>
      </c>
    </row>
    <row r="192" spans="1:10" s="12" customFormat="1" ht="14.25" outlineLevel="1">
      <c r="A192" s="7" t="s">
        <v>838</v>
      </c>
      <c r="B192" s="2" t="s">
        <v>684</v>
      </c>
      <c r="C192" s="116" t="s">
        <v>1856</v>
      </c>
      <c r="D192" s="117" t="s">
        <v>2273</v>
      </c>
      <c r="E192" s="118" t="s">
        <v>660</v>
      </c>
      <c r="F192" s="124">
        <v>2</v>
      </c>
      <c r="G192" s="41"/>
      <c r="H192" s="3">
        <f>ROUND(_xlfn.IFERROR(F192*G192," - "),2)</f>
        <v>0</v>
      </c>
      <c r="I192" s="121" t="e">
        <f>H192/$G$1758</f>
        <v>#DIV/0!</v>
      </c>
      <c r="J192" s="122" t="e">
        <f>#REF!</f>
        <v>#REF!</v>
      </c>
    </row>
    <row r="193" spans="1:10" s="12" customFormat="1" ht="38.25" outlineLevel="1">
      <c r="A193" s="7" t="s">
        <v>839</v>
      </c>
      <c r="B193" s="2" t="s">
        <v>123</v>
      </c>
      <c r="C193" s="116" t="s">
        <v>1856</v>
      </c>
      <c r="D193" s="135" t="s">
        <v>1143</v>
      </c>
      <c r="E193" s="118" t="s">
        <v>86</v>
      </c>
      <c r="F193" s="124">
        <v>4</v>
      </c>
      <c r="G193" s="41"/>
      <c r="H193" s="3">
        <f>ROUND(_xlfn.IFERROR(F193*G193," - "),2)</f>
        <v>0</v>
      </c>
      <c r="I193" s="121" t="e">
        <f>H193/$G$1758</f>
        <v>#DIV/0!</v>
      </c>
      <c r="J193" s="122" t="e">
        <f>#REF!</f>
        <v>#REF!</v>
      </c>
    </row>
    <row r="194" spans="1:10" s="12" customFormat="1" ht="14.25" outlineLevel="1">
      <c r="A194" s="7" t="s">
        <v>840</v>
      </c>
      <c r="B194" s="5" t="s">
        <v>958</v>
      </c>
      <c r="C194" s="116" t="s">
        <v>1856</v>
      </c>
      <c r="D194" s="117" t="s">
        <v>2238</v>
      </c>
      <c r="E194" s="118" t="s">
        <v>86</v>
      </c>
      <c r="F194" s="129">
        <v>2</v>
      </c>
      <c r="G194" s="41"/>
      <c r="H194" s="3">
        <f>ROUND(_xlfn.IFERROR(F194*G194," - "),2)</f>
        <v>0</v>
      </c>
      <c r="I194" s="123" t="e">
        <f>H194/$G$1758</f>
        <v>#DIV/0!</v>
      </c>
      <c r="J194" s="122" t="e">
        <f>#REF!</f>
        <v>#REF!</v>
      </c>
    </row>
    <row r="195" spans="1:10" s="12" customFormat="1" ht="25.5" outlineLevel="1">
      <c r="A195" s="7" t="s">
        <v>841</v>
      </c>
      <c r="B195" s="5" t="s">
        <v>275</v>
      </c>
      <c r="C195" s="116" t="s">
        <v>2128</v>
      </c>
      <c r="D195" s="117" t="s">
        <v>2250</v>
      </c>
      <c r="E195" s="118" t="s">
        <v>660</v>
      </c>
      <c r="F195" s="129">
        <v>15</v>
      </c>
      <c r="G195" s="41"/>
      <c r="H195" s="3">
        <f>ROUND(_xlfn.IFERROR(F195*G195," - "),2)</f>
        <v>0</v>
      </c>
      <c r="I195" s="123" t="e">
        <f>H195/$G$1758</f>
        <v>#DIV/0!</v>
      </c>
      <c r="J195" s="122" t="e">
        <f>#REF!</f>
        <v>#REF!</v>
      </c>
    </row>
    <row r="196" spans="1:10" s="12" customFormat="1" ht="25.5" outlineLevel="1">
      <c r="A196" s="7" t="s">
        <v>842</v>
      </c>
      <c r="B196" s="5" t="s">
        <v>274</v>
      </c>
      <c r="C196" s="116" t="s">
        <v>2128</v>
      </c>
      <c r="D196" s="117" t="s">
        <v>2251</v>
      </c>
      <c r="E196" s="118" t="s">
        <v>660</v>
      </c>
      <c r="F196" s="129">
        <v>15</v>
      </c>
      <c r="G196" s="41"/>
      <c r="H196" s="3">
        <f>ROUND(_xlfn.IFERROR(F196*G196," - "),2)</f>
        <v>0</v>
      </c>
      <c r="I196" s="123" t="e">
        <f>H196/$G$1758</f>
        <v>#DIV/0!</v>
      </c>
      <c r="J196" s="122" t="e">
        <f>#REF!</f>
        <v>#REF!</v>
      </c>
    </row>
    <row r="197" spans="1:10" ht="25.5" outlineLevel="1">
      <c r="A197" s="7" t="s">
        <v>843</v>
      </c>
      <c r="B197" s="5" t="s">
        <v>281</v>
      </c>
      <c r="C197" s="116" t="s">
        <v>2128</v>
      </c>
      <c r="D197" s="117" t="s">
        <v>2274</v>
      </c>
      <c r="E197" s="118" t="s">
        <v>2130</v>
      </c>
      <c r="F197" s="129">
        <v>1.82</v>
      </c>
      <c r="G197" s="41"/>
      <c r="H197" s="3">
        <f>ROUND(_xlfn.IFERROR(F197*G197," - "),2)</f>
        <v>0</v>
      </c>
      <c r="I197" s="123" t="e">
        <f>H197/$G$1758</f>
        <v>#DIV/0!</v>
      </c>
      <c r="J197" s="122" t="e">
        <f>#REF!</f>
        <v>#REF!</v>
      </c>
    </row>
    <row r="198" spans="1:10" ht="12.75" outlineLevel="1">
      <c r="A198" s="7" t="s">
        <v>844</v>
      </c>
      <c r="B198" s="4" t="s">
        <v>775</v>
      </c>
      <c r="C198" s="116" t="s">
        <v>1856</v>
      </c>
      <c r="D198" s="117" t="s">
        <v>2275</v>
      </c>
      <c r="E198" s="118" t="s">
        <v>2130</v>
      </c>
      <c r="F198" s="129">
        <v>26</v>
      </c>
      <c r="G198" s="41"/>
      <c r="H198" s="3">
        <f>ROUND(_xlfn.IFERROR(F198*G198," - "),2)</f>
        <v>0</v>
      </c>
      <c r="I198" s="123" t="e">
        <f>H198/$G$1758</f>
        <v>#DIV/0!</v>
      </c>
      <c r="J198" s="122" t="e">
        <f>#REF!</f>
        <v>#REF!</v>
      </c>
    </row>
    <row r="199" spans="1:10" ht="12.75" outlineLevel="1">
      <c r="A199" s="7" t="s">
        <v>845</v>
      </c>
      <c r="B199" s="4" t="s">
        <v>776</v>
      </c>
      <c r="C199" s="116" t="s">
        <v>1856</v>
      </c>
      <c r="D199" s="117" t="s">
        <v>2276</v>
      </c>
      <c r="E199" s="118" t="s">
        <v>2130</v>
      </c>
      <c r="F199" s="129">
        <v>26</v>
      </c>
      <c r="G199" s="41"/>
      <c r="H199" s="3">
        <f>ROUND(_xlfn.IFERROR(F199*G199," - "),2)</f>
        <v>0</v>
      </c>
      <c r="I199" s="123" t="e">
        <f>H199/$G$1758</f>
        <v>#DIV/0!</v>
      </c>
      <c r="J199" s="122" t="e">
        <f>#REF!</f>
        <v>#REF!</v>
      </c>
    </row>
    <row r="200" spans="1:10" s="12" customFormat="1" ht="14.25" outlineLevel="1">
      <c r="A200" s="7" t="s">
        <v>846</v>
      </c>
      <c r="B200" s="5" t="s">
        <v>755</v>
      </c>
      <c r="C200" s="116" t="s">
        <v>1856</v>
      </c>
      <c r="D200" s="135" t="s">
        <v>807</v>
      </c>
      <c r="E200" s="118" t="s">
        <v>86</v>
      </c>
      <c r="F200" s="119">
        <v>2</v>
      </c>
      <c r="G200" s="41"/>
      <c r="H200" s="3">
        <f>ROUND(_xlfn.IFERROR(F200*G200," - "),2)</f>
        <v>0</v>
      </c>
      <c r="I200" s="134" t="e">
        <f>H200/$G$1758</f>
        <v>#DIV/0!</v>
      </c>
      <c r="J200" s="122" t="e">
        <f>#REF!</f>
        <v>#REF!</v>
      </c>
    </row>
    <row r="201" spans="1:10" ht="25.5" outlineLevel="1">
      <c r="A201" s="7" t="s">
        <v>847</v>
      </c>
      <c r="B201" s="4" t="s">
        <v>310</v>
      </c>
      <c r="C201" s="116" t="s">
        <v>1856</v>
      </c>
      <c r="D201" s="117" t="s">
        <v>2277</v>
      </c>
      <c r="E201" s="118" t="s">
        <v>2130</v>
      </c>
      <c r="F201" s="129">
        <v>25.2</v>
      </c>
      <c r="G201" s="41"/>
      <c r="H201" s="3">
        <f>ROUND(_xlfn.IFERROR(F201*G201," - "),2)</f>
        <v>0</v>
      </c>
      <c r="I201" s="123" t="e">
        <f>H201/$G$1758</f>
        <v>#DIV/0!</v>
      </c>
      <c r="J201" s="122" t="e">
        <f>#REF!</f>
        <v>#REF!</v>
      </c>
    </row>
    <row r="202" spans="1:10" ht="12.75" outlineLevel="1">
      <c r="A202" s="7" t="s">
        <v>848</v>
      </c>
      <c r="B202" s="4" t="s">
        <v>716</v>
      </c>
      <c r="C202" s="116" t="s">
        <v>1856</v>
      </c>
      <c r="D202" s="117" t="s">
        <v>2278</v>
      </c>
      <c r="E202" s="118" t="s">
        <v>86</v>
      </c>
      <c r="F202" s="129">
        <v>7</v>
      </c>
      <c r="G202" s="41"/>
      <c r="H202" s="3">
        <f>ROUND(_xlfn.IFERROR(F202*G202," - "),2)</f>
        <v>0</v>
      </c>
      <c r="I202" s="123" t="e">
        <f>H202/$G$1758</f>
        <v>#DIV/0!</v>
      </c>
      <c r="J202" s="122" t="e">
        <f>#REF!</f>
        <v>#REF!</v>
      </c>
    </row>
    <row r="203" spans="1:10" ht="12.75" outlineLevel="1">
      <c r="A203" s="7" t="s">
        <v>849</v>
      </c>
      <c r="B203" s="18">
        <v>176050</v>
      </c>
      <c r="C203" s="116" t="s">
        <v>691</v>
      </c>
      <c r="D203" s="117" t="s">
        <v>2279</v>
      </c>
      <c r="E203" s="118" t="s">
        <v>86</v>
      </c>
      <c r="F203" s="129">
        <v>3</v>
      </c>
      <c r="G203" s="41"/>
      <c r="H203" s="3">
        <f>ROUND(_xlfn.IFERROR(F203*G203," - "),2)</f>
        <v>0</v>
      </c>
      <c r="I203" s="123" t="e">
        <f>H203/$G$1758</f>
        <v>#DIV/0!</v>
      </c>
      <c r="J203" s="122" t="e">
        <f>#REF!</f>
        <v>#REF!</v>
      </c>
    </row>
    <row r="204" spans="1:10" ht="12.75" outlineLevel="1">
      <c r="A204" s="7" t="s">
        <v>889</v>
      </c>
      <c r="B204" s="18" t="s">
        <v>1028</v>
      </c>
      <c r="C204" s="116" t="s">
        <v>1856</v>
      </c>
      <c r="D204" s="117" t="s">
        <v>2280</v>
      </c>
      <c r="E204" s="118" t="s">
        <v>2130</v>
      </c>
      <c r="F204" s="129">
        <v>600</v>
      </c>
      <c r="G204" s="41"/>
      <c r="H204" s="3">
        <f>ROUND(_xlfn.IFERROR(F204*G204," - "),2)</f>
        <v>0</v>
      </c>
      <c r="I204" s="123" t="e">
        <f>H204/$G$1758</f>
        <v>#DIV/0!</v>
      </c>
      <c r="J204" s="122" t="e">
        <f>#REF!</f>
        <v>#REF!</v>
      </c>
    </row>
    <row r="205" spans="1:10" ht="13.5" outlineLevel="1" thickBot="1">
      <c r="A205" s="7" t="s">
        <v>1027</v>
      </c>
      <c r="B205" s="18" t="s">
        <v>850</v>
      </c>
      <c r="C205" s="116" t="s">
        <v>1856</v>
      </c>
      <c r="D205" s="117" t="s">
        <v>2281</v>
      </c>
      <c r="E205" s="118" t="s">
        <v>2130</v>
      </c>
      <c r="F205" s="129">
        <v>810.1</v>
      </c>
      <c r="G205" s="41"/>
      <c r="H205" s="3">
        <f>ROUND(_xlfn.IFERROR(F205*G205," - "),2)</f>
        <v>0</v>
      </c>
      <c r="I205" s="123" t="e">
        <f>H205/$G$1758</f>
        <v>#DIV/0!</v>
      </c>
      <c r="J205" s="122" t="e">
        <f>#REF!</f>
        <v>#REF!</v>
      </c>
    </row>
    <row r="206" spans="1:10" ht="15.75" thickBot="1">
      <c r="A206" s="264">
        <v>3</v>
      </c>
      <c r="B206" s="265"/>
      <c r="C206" s="106"/>
      <c r="D206" s="107" t="s">
        <v>1814</v>
      </c>
      <c r="E206" s="108">
        <f>ROUND(SUM(E207+E212+E218+E229+E244+E250+E257+E267+E281+E304+E322+E353+E359+E403),2)</f>
        <v>0</v>
      </c>
      <c r="F206" s="108"/>
      <c r="G206" s="108"/>
      <c r="H206" s="109"/>
      <c r="I206" s="110" t="e">
        <f>E206/$G$1758</f>
        <v>#DIV/0!</v>
      </c>
      <c r="J206" s="122" t="e">
        <f>#REF!</f>
        <v>#REF!</v>
      </c>
    </row>
    <row r="207" spans="1:10" s="12" customFormat="1" ht="14.25" outlineLevel="1">
      <c r="A207" s="267" t="s">
        <v>36</v>
      </c>
      <c r="B207" s="268"/>
      <c r="C207" s="112"/>
      <c r="D207" s="113" t="s">
        <v>18</v>
      </c>
      <c r="E207" s="114">
        <f>SUM(H208:H211)</f>
        <v>0</v>
      </c>
      <c r="F207" s="114"/>
      <c r="G207" s="114"/>
      <c r="H207" s="114"/>
      <c r="I207" s="115" t="e">
        <f>E207/$G$1758</f>
        <v>#DIV/0!</v>
      </c>
      <c r="J207" s="122" t="e">
        <f>#REF!</f>
        <v>#REF!</v>
      </c>
    </row>
    <row r="208" spans="1:10" s="12" customFormat="1" ht="14.25" outlineLevel="1">
      <c r="A208" s="7" t="s">
        <v>777</v>
      </c>
      <c r="B208" s="2" t="s">
        <v>284</v>
      </c>
      <c r="C208" s="116" t="s">
        <v>2128</v>
      </c>
      <c r="D208" s="117" t="s">
        <v>2141</v>
      </c>
      <c r="E208" s="118" t="s">
        <v>86</v>
      </c>
      <c r="F208" s="124">
        <v>5</v>
      </c>
      <c r="G208" s="41"/>
      <c r="H208" s="3">
        <f>ROUND(_xlfn.IFERROR(F208*G208," - "),2)</f>
        <v>0</v>
      </c>
      <c r="I208" s="121" t="e">
        <f>H208/$G$1758</f>
        <v>#DIV/0!</v>
      </c>
      <c r="J208" s="122" t="e">
        <f>#REF!</f>
        <v>#REF!</v>
      </c>
    </row>
    <row r="209" spans="1:10" s="12" customFormat="1" ht="14.25" outlineLevel="1">
      <c r="A209" s="7" t="s">
        <v>778</v>
      </c>
      <c r="B209" s="4" t="s">
        <v>285</v>
      </c>
      <c r="C209" s="116" t="s">
        <v>2128</v>
      </c>
      <c r="D209" s="117" t="s">
        <v>2142</v>
      </c>
      <c r="E209" s="118" t="s">
        <v>86</v>
      </c>
      <c r="F209" s="119">
        <v>4</v>
      </c>
      <c r="G209" s="41"/>
      <c r="H209" s="3">
        <f>ROUND(_xlfn.IFERROR(F209*G209," - "),2)</f>
        <v>0</v>
      </c>
      <c r="I209" s="123" t="e">
        <f>H209/$G$1758</f>
        <v>#DIV/0!</v>
      </c>
      <c r="J209" s="122" t="e">
        <f>#REF!</f>
        <v>#REF!</v>
      </c>
    </row>
    <row r="210" spans="1:10" s="12" customFormat="1" ht="14.25" outlineLevel="1">
      <c r="A210" s="7" t="s">
        <v>779</v>
      </c>
      <c r="B210" s="4" t="s">
        <v>286</v>
      </c>
      <c r="C210" s="116" t="s">
        <v>2128</v>
      </c>
      <c r="D210" s="117" t="s">
        <v>2143</v>
      </c>
      <c r="E210" s="118" t="s">
        <v>86</v>
      </c>
      <c r="F210" s="119">
        <v>4</v>
      </c>
      <c r="G210" s="41"/>
      <c r="H210" s="3">
        <f>ROUND(_xlfn.IFERROR(F210*G210," - "),2)</f>
        <v>0</v>
      </c>
      <c r="I210" s="123" t="e">
        <f>H210/$G$1758</f>
        <v>#DIV/0!</v>
      </c>
      <c r="J210" s="122" t="e">
        <f>#REF!</f>
        <v>#REF!</v>
      </c>
    </row>
    <row r="211" spans="1:10" s="12" customFormat="1" ht="38.25" outlineLevel="1">
      <c r="A211" s="7" t="s">
        <v>780</v>
      </c>
      <c r="B211" s="18" t="s">
        <v>292</v>
      </c>
      <c r="C211" s="116" t="s">
        <v>2128</v>
      </c>
      <c r="D211" s="117" t="s">
        <v>1815</v>
      </c>
      <c r="E211" s="118" t="s">
        <v>86</v>
      </c>
      <c r="F211" s="119">
        <v>1</v>
      </c>
      <c r="G211" s="41"/>
      <c r="H211" s="3">
        <f>ROUND(_xlfn.IFERROR(F211*G211," - "),2)</f>
        <v>0</v>
      </c>
      <c r="I211" s="123" t="e">
        <f>H211/$G$1758</f>
        <v>#DIV/0!</v>
      </c>
      <c r="J211" s="122" t="e">
        <f>#REF!</f>
        <v>#REF!</v>
      </c>
    </row>
    <row r="212" spans="1:10" s="12" customFormat="1" ht="14.25" outlineLevel="1">
      <c r="A212" s="262" t="s">
        <v>37</v>
      </c>
      <c r="B212" s="263"/>
      <c r="C212" s="125"/>
      <c r="D212" s="126" t="s">
        <v>770</v>
      </c>
      <c r="E212" s="127">
        <f>SUM(H213:H217)</f>
        <v>0</v>
      </c>
      <c r="F212" s="127"/>
      <c r="G212" s="127"/>
      <c r="H212" s="127"/>
      <c r="I212" s="128" t="e">
        <f>E212/$G$1758</f>
        <v>#DIV/0!</v>
      </c>
      <c r="J212" s="122" t="e">
        <f>#REF!</f>
        <v>#REF!</v>
      </c>
    </row>
    <row r="213" spans="1:10" s="12" customFormat="1" ht="14.25" outlineLevel="1">
      <c r="A213" s="7" t="s">
        <v>1230</v>
      </c>
      <c r="B213" s="17" t="s">
        <v>196</v>
      </c>
      <c r="C213" s="116" t="s">
        <v>2128</v>
      </c>
      <c r="D213" s="117" t="s">
        <v>2144</v>
      </c>
      <c r="E213" s="118" t="s">
        <v>2130</v>
      </c>
      <c r="F213" s="124">
        <v>6</v>
      </c>
      <c r="G213" s="41"/>
      <c r="H213" s="3">
        <f>ROUND(_xlfn.IFERROR(F213*G213," - "),2)</f>
        <v>0</v>
      </c>
      <c r="I213" s="121" t="e">
        <f>H213/$G$1758</f>
        <v>#DIV/0!</v>
      </c>
      <c r="J213" s="122" t="e">
        <f>#REF!</f>
        <v>#REF!</v>
      </c>
    </row>
    <row r="214" spans="1:10" s="12" customFormat="1" ht="14.25" outlineLevel="1">
      <c r="A214" s="7" t="s">
        <v>1231</v>
      </c>
      <c r="B214" s="17" t="s">
        <v>341</v>
      </c>
      <c r="C214" s="116" t="s">
        <v>1856</v>
      </c>
      <c r="D214" s="117" t="s">
        <v>2145</v>
      </c>
      <c r="E214" s="118" t="s">
        <v>86</v>
      </c>
      <c r="F214" s="129">
        <v>21</v>
      </c>
      <c r="G214" s="41"/>
      <c r="H214" s="3">
        <f>ROUND(_xlfn.IFERROR(F214*G214," - "),2)</f>
        <v>0</v>
      </c>
      <c r="I214" s="123" t="e">
        <f>H214/$G$1758</f>
        <v>#DIV/0!</v>
      </c>
      <c r="J214" s="122" t="e">
        <f>#REF!</f>
        <v>#REF!</v>
      </c>
    </row>
    <row r="215" spans="1:10" s="12" customFormat="1" ht="25.5" outlineLevel="1">
      <c r="A215" s="7" t="s">
        <v>1232</v>
      </c>
      <c r="B215" s="17" t="s">
        <v>1025</v>
      </c>
      <c r="C215" s="116" t="s">
        <v>1856</v>
      </c>
      <c r="D215" s="117" t="s">
        <v>2146</v>
      </c>
      <c r="E215" s="118" t="s">
        <v>660</v>
      </c>
      <c r="F215" s="129">
        <v>50</v>
      </c>
      <c r="G215" s="41"/>
      <c r="H215" s="3">
        <f>ROUND(_xlfn.IFERROR(F215*G215," - "),2)</f>
        <v>0</v>
      </c>
      <c r="I215" s="123" t="e">
        <f>H215/$G$1758</f>
        <v>#DIV/0!</v>
      </c>
      <c r="J215" s="122" t="e">
        <f>#REF!</f>
        <v>#REF!</v>
      </c>
    </row>
    <row r="216" spans="1:10" s="12" customFormat="1" ht="25.5" outlineLevel="1">
      <c r="A216" s="7" t="s">
        <v>1233</v>
      </c>
      <c r="B216" s="17" t="s">
        <v>736</v>
      </c>
      <c r="C216" s="116" t="s">
        <v>1856</v>
      </c>
      <c r="D216" s="117" t="s">
        <v>2147</v>
      </c>
      <c r="E216" s="118" t="s">
        <v>2130</v>
      </c>
      <c r="F216" s="129">
        <v>30</v>
      </c>
      <c r="G216" s="41"/>
      <c r="H216" s="3">
        <f>ROUND(_xlfn.IFERROR(F216*G216," - "),2)</f>
        <v>0</v>
      </c>
      <c r="I216" s="123" t="e">
        <f>H216/$G$1758</f>
        <v>#DIV/0!</v>
      </c>
      <c r="J216" s="122" t="e">
        <f>#REF!</f>
        <v>#REF!</v>
      </c>
    </row>
    <row r="217" spans="1:10" s="12" customFormat="1" ht="14.25" outlineLevel="1">
      <c r="A217" s="7" t="s">
        <v>1234</v>
      </c>
      <c r="B217" s="17" t="s">
        <v>737</v>
      </c>
      <c r="C217" s="116" t="s">
        <v>1856</v>
      </c>
      <c r="D217" s="117" t="s">
        <v>2148</v>
      </c>
      <c r="E217" s="118" t="s">
        <v>2130</v>
      </c>
      <c r="F217" s="129">
        <v>30</v>
      </c>
      <c r="G217" s="41"/>
      <c r="H217" s="3">
        <f>ROUND(_xlfn.IFERROR(F217*G217," - "),2)</f>
        <v>0</v>
      </c>
      <c r="I217" s="123" t="e">
        <f>H217/$G$1758</f>
        <v>#DIV/0!</v>
      </c>
      <c r="J217" s="122" t="e">
        <f>#REF!</f>
        <v>#REF!</v>
      </c>
    </row>
    <row r="218" spans="1:10" s="12" customFormat="1" ht="14.25" outlineLevel="1">
      <c r="A218" s="259" t="s">
        <v>38</v>
      </c>
      <c r="B218" s="261"/>
      <c r="C218" s="130"/>
      <c r="D218" s="131" t="s">
        <v>751</v>
      </c>
      <c r="E218" s="132">
        <f>SUM(H219:H228)</f>
        <v>0</v>
      </c>
      <c r="F218" s="127"/>
      <c r="G218" s="127"/>
      <c r="H218" s="127"/>
      <c r="I218" s="128" t="e">
        <f>E218/$G$1758</f>
        <v>#DIV/0!</v>
      </c>
      <c r="J218" s="122" t="e">
        <f>#REF!</f>
        <v>#REF!</v>
      </c>
    </row>
    <row r="219" spans="1:10" s="12" customFormat="1" ht="14.25" outlineLevel="1">
      <c r="A219" s="7" t="s">
        <v>1235</v>
      </c>
      <c r="B219" s="2" t="s">
        <v>307</v>
      </c>
      <c r="C219" s="116" t="s">
        <v>1856</v>
      </c>
      <c r="D219" s="117" t="s">
        <v>2149</v>
      </c>
      <c r="E219" s="118" t="s">
        <v>2150</v>
      </c>
      <c r="F219" s="133">
        <v>31.49</v>
      </c>
      <c r="G219" s="41"/>
      <c r="H219" s="3">
        <f>ROUND(_xlfn.IFERROR(F219*G219," - "),2)</f>
        <v>0</v>
      </c>
      <c r="I219" s="121" t="e">
        <f>H219/$G$1758</f>
        <v>#DIV/0!</v>
      </c>
      <c r="J219" s="122" t="e">
        <f>#REF!</f>
        <v>#REF!</v>
      </c>
    </row>
    <row r="220" spans="1:10" s="12" customFormat="1" ht="14.25" outlineLevel="1">
      <c r="A220" s="7" t="s">
        <v>1236</v>
      </c>
      <c r="B220" s="5" t="s">
        <v>199</v>
      </c>
      <c r="C220" s="116" t="s">
        <v>2128</v>
      </c>
      <c r="D220" s="117" t="s">
        <v>2282</v>
      </c>
      <c r="E220" s="118" t="s">
        <v>2150</v>
      </c>
      <c r="F220" s="119">
        <v>10.07</v>
      </c>
      <c r="G220" s="41"/>
      <c r="H220" s="3">
        <f>ROUND(_xlfn.IFERROR(F220*G220," - "),2)</f>
        <v>0</v>
      </c>
      <c r="I220" s="134" t="e">
        <f>H220/$G$1758</f>
        <v>#DIV/0!</v>
      </c>
      <c r="J220" s="122" t="e">
        <f>#REF!</f>
        <v>#REF!</v>
      </c>
    </row>
    <row r="221" spans="1:10" s="12" customFormat="1" ht="25.5" outlineLevel="1">
      <c r="A221" s="7" t="s">
        <v>1237</v>
      </c>
      <c r="B221" s="5" t="s">
        <v>223</v>
      </c>
      <c r="C221" s="116" t="s">
        <v>2128</v>
      </c>
      <c r="D221" s="117" t="s">
        <v>2151</v>
      </c>
      <c r="E221" s="118" t="s">
        <v>660</v>
      </c>
      <c r="F221" s="119">
        <v>66.48</v>
      </c>
      <c r="G221" s="41"/>
      <c r="H221" s="3">
        <f>ROUND(_xlfn.IFERROR(F221*G221," - "),2)</f>
        <v>0</v>
      </c>
      <c r="I221" s="134" t="e">
        <f>H221/$G$1758</f>
        <v>#DIV/0!</v>
      </c>
      <c r="J221" s="122" t="e">
        <f>#REF!</f>
        <v>#REF!</v>
      </c>
    </row>
    <row r="222" spans="1:10" s="12" customFormat="1" ht="25.5" outlineLevel="1">
      <c r="A222" s="7" t="s">
        <v>1238</v>
      </c>
      <c r="B222" s="5" t="s">
        <v>186</v>
      </c>
      <c r="C222" s="116" t="s">
        <v>1856</v>
      </c>
      <c r="D222" s="117" t="s">
        <v>2152</v>
      </c>
      <c r="E222" s="118" t="s">
        <v>2150</v>
      </c>
      <c r="F222" s="119">
        <v>13.33</v>
      </c>
      <c r="G222" s="41"/>
      <c r="H222" s="3">
        <f>ROUND(_xlfn.IFERROR(F222*G222," - "),2)</f>
        <v>0</v>
      </c>
      <c r="I222" s="134" t="e">
        <f>H222/$G$1758</f>
        <v>#DIV/0!</v>
      </c>
      <c r="J222" s="122" t="e">
        <f>#REF!</f>
        <v>#REF!</v>
      </c>
    </row>
    <row r="223" spans="1:10" s="12" customFormat="1" ht="14.25" outlineLevel="1">
      <c r="A223" s="7" t="s">
        <v>1239</v>
      </c>
      <c r="B223" s="5" t="s">
        <v>243</v>
      </c>
      <c r="C223" s="116" t="s">
        <v>2128</v>
      </c>
      <c r="D223" s="117" t="s">
        <v>2153</v>
      </c>
      <c r="E223" s="118" t="s">
        <v>2150</v>
      </c>
      <c r="F223" s="119">
        <v>0.24</v>
      </c>
      <c r="G223" s="41"/>
      <c r="H223" s="3">
        <f>ROUND(_xlfn.IFERROR(F223*G223," - "),2)</f>
        <v>0</v>
      </c>
      <c r="I223" s="134" t="e">
        <f>H223/$G$1758</f>
        <v>#DIV/0!</v>
      </c>
      <c r="J223" s="122" t="e">
        <f>#REF!</f>
        <v>#REF!</v>
      </c>
    </row>
    <row r="224" spans="1:10" s="12" customFormat="1" ht="25.5" outlineLevel="1">
      <c r="A224" s="7" t="s">
        <v>1240</v>
      </c>
      <c r="B224" s="5" t="s">
        <v>206</v>
      </c>
      <c r="C224" s="116" t="s">
        <v>2128</v>
      </c>
      <c r="D224" s="117" t="s">
        <v>2154</v>
      </c>
      <c r="E224" s="118" t="s">
        <v>2130</v>
      </c>
      <c r="F224" s="119">
        <v>15.84</v>
      </c>
      <c r="G224" s="41"/>
      <c r="H224" s="3">
        <f>ROUND(_xlfn.IFERROR(F224*G224," - "),2)</f>
        <v>0</v>
      </c>
      <c r="I224" s="134" t="e">
        <f>H224/$G$1758</f>
        <v>#DIV/0!</v>
      </c>
      <c r="J224" s="122" t="e">
        <f>#REF!</f>
        <v>#REF!</v>
      </c>
    </row>
    <row r="225" spans="1:10" s="12" customFormat="1" ht="14.25" outlineLevel="1">
      <c r="A225" s="7" t="s">
        <v>1241</v>
      </c>
      <c r="B225" s="5" t="s">
        <v>332</v>
      </c>
      <c r="C225" s="116" t="s">
        <v>1856</v>
      </c>
      <c r="D225" s="135" t="s">
        <v>752</v>
      </c>
      <c r="E225" s="118" t="s">
        <v>2130</v>
      </c>
      <c r="F225" s="119">
        <v>9.44</v>
      </c>
      <c r="G225" s="41"/>
      <c r="H225" s="3">
        <f>ROUND(_xlfn.IFERROR(F225*G225," - "),2)</f>
        <v>0</v>
      </c>
      <c r="I225" s="134" t="e">
        <f>H225/$G$1758</f>
        <v>#DIV/0!</v>
      </c>
      <c r="J225" s="122" t="e">
        <f>#REF!</f>
        <v>#REF!</v>
      </c>
    </row>
    <row r="226" spans="1:10" s="12" customFormat="1" ht="14.25" outlineLevel="1">
      <c r="A226" s="7" t="s">
        <v>1242</v>
      </c>
      <c r="B226" s="5" t="s">
        <v>332</v>
      </c>
      <c r="C226" s="116" t="s">
        <v>1856</v>
      </c>
      <c r="D226" s="117" t="s">
        <v>2155</v>
      </c>
      <c r="E226" s="118" t="s">
        <v>2130</v>
      </c>
      <c r="F226" s="119">
        <v>227.43</v>
      </c>
      <c r="G226" s="41"/>
      <c r="H226" s="3">
        <f>ROUND(_xlfn.IFERROR(F226*G226," - "),2)</f>
        <v>0</v>
      </c>
      <c r="I226" s="134" t="e">
        <f>H226/$G$1758</f>
        <v>#DIV/0!</v>
      </c>
      <c r="J226" s="122" t="e">
        <f>#REF!</f>
        <v>#REF!</v>
      </c>
    </row>
    <row r="227" spans="1:10" s="12" customFormat="1" ht="14.25" outlineLevel="1">
      <c r="A227" s="7" t="s">
        <v>1243</v>
      </c>
      <c r="B227" s="5" t="s">
        <v>201</v>
      </c>
      <c r="C227" s="116" t="s">
        <v>2128</v>
      </c>
      <c r="D227" s="117" t="s">
        <v>2156</v>
      </c>
      <c r="E227" s="118" t="s">
        <v>2130</v>
      </c>
      <c r="F227" s="119">
        <v>209.42</v>
      </c>
      <c r="G227" s="41"/>
      <c r="H227" s="3">
        <f>ROUND(_xlfn.IFERROR(F227*G227," - "),2)</f>
        <v>0</v>
      </c>
      <c r="I227" s="134" t="e">
        <f>H227/$G$1758</f>
        <v>#DIV/0!</v>
      </c>
      <c r="J227" s="122" t="e">
        <f>#REF!</f>
        <v>#REF!</v>
      </c>
    </row>
    <row r="228" spans="1:10" s="12" customFormat="1" ht="25.5" outlineLevel="1">
      <c r="A228" s="7" t="s">
        <v>1244</v>
      </c>
      <c r="B228" s="5" t="s">
        <v>326</v>
      </c>
      <c r="C228" s="116" t="s">
        <v>1856</v>
      </c>
      <c r="D228" s="117" t="s">
        <v>2157</v>
      </c>
      <c r="E228" s="118" t="s">
        <v>2130</v>
      </c>
      <c r="F228" s="119">
        <v>3.01</v>
      </c>
      <c r="G228" s="41"/>
      <c r="H228" s="3">
        <f>ROUND(_xlfn.IFERROR(F228*G228," - "),2)</f>
        <v>0</v>
      </c>
      <c r="I228" s="134" t="e">
        <f>H228/$G$1758</f>
        <v>#DIV/0!</v>
      </c>
      <c r="J228" s="122" t="e">
        <f>#REF!</f>
        <v>#REF!</v>
      </c>
    </row>
    <row r="229" spans="1:10" s="12" customFormat="1" ht="14.25" outlineLevel="1">
      <c r="A229" s="259" t="s">
        <v>200</v>
      </c>
      <c r="B229" s="261"/>
      <c r="C229" s="125"/>
      <c r="D229" s="126" t="s">
        <v>1137</v>
      </c>
      <c r="E229" s="127">
        <f>SUM(H230:H243)</f>
        <v>0</v>
      </c>
      <c r="F229" s="127"/>
      <c r="G229" s="127"/>
      <c r="H229" s="127"/>
      <c r="I229" s="128" t="e">
        <f>E229/$G$1758</f>
        <v>#DIV/0!</v>
      </c>
      <c r="J229" s="122" t="e">
        <f>#REF!</f>
        <v>#REF!</v>
      </c>
    </row>
    <row r="230" spans="1:10" s="12" customFormat="1" ht="14.25" outlineLevel="1">
      <c r="A230" s="7" t="s">
        <v>1253</v>
      </c>
      <c r="B230" s="2" t="s">
        <v>153</v>
      </c>
      <c r="C230" s="116" t="s">
        <v>1856</v>
      </c>
      <c r="D230" s="117" t="s">
        <v>2158</v>
      </c>
      <c r="E230" s="118" t="s">
        <v>2130</v>
      </c>
      <c r="F230" s="133">
        <v>406.42</v>
      </c>
      <c r="G230" s="41"/>
      <c r="H230" s="3">
        <f>ROUND(_xlfn.IFERROR(F230*G230," - "),2)</f>
        <v>0</v>
      </c>
      <c r="I230" s="121" t="e">
        <f>H230/$G$1758</f>
        <v>#DIV/0!</v>
      </c>
      <c r="J230" s="122" t="e">
        <f>#REF!</f>
        <v>#REF!</v>
      </c>
    </row>
    <row r="231" spans="1:10" s="12" customFormat="1" ht="14.25" outlineLevel="1">
      <c r="A231" s="7" t="s">
        <v>1254</v>
      </c>
      <c r="B231" s="5" t="s">
        <v>1246</v>
      </c>
      <c r="C231" s="116" t="s">
        <v>1856</v>
      </c>
      <c r="D231" s="117" t="s">
        <v>2161</v>
      </c>
      <c r="E231" s="118" t="s">
        <v>2130</v>
      </c>
      <c r="F231" s="119">
        <v>406.42</v>
      </c>
      <c r="G231" s="41"/>
      <c r="H231" s="3">
        <f>ROUND(_xlfn.IFERROR(F231*G231," - "),2)</f>
        <v>0</v>
      </c>
      <c r="I231" s="134" t="e">
        <f>H231/$G$1758</f>
        <v>#DIV/0!</v>
      </c>
      <c r="J231" s="122" t="e">
        <f>#REF!</f>
        <v>#REF!</v>
      </c>
    </row>
    <row r="232" spans="1:10" s="12" customFormat="1" ht="14.25" outlineLevel="1">
      <c r="A232" s="7" t="s">
        <v>1255</v>
      </c>
      <c r="B232" s="20" t="s">
        <v>1038</v>
      </c>
      <c r="C232" s="116" t="s">
        <v>1856</v>
      </c>
      <c r="D232" s="117" t="s">
        <v>2283</v>
      </c>
      <c r="E232" s="118" t="s">
        <v>2130</v>
      </c>
      <c r="F232" s="119">
        <v>64.83</v>
      </c>
      <c r="G232" s="41"/>
      <c r="H232" s="3">
        <f>ROUND(_xlfn.IFERROR(F232*G232," - "),2)</f>
        <v>0</v>
      </c>
      <c r="I232" s="134" t="e">
        <f>H232/$G$1758</f>
        <v>#DIV/0!</v>
      </c>
      <c r="J232" s="122" t="e">
        <f>#REF!</f>
        <v>#REF!</v>
      </c>
    </row>
    <row r="233" spans="1:10" s="12" customFormat="1" ht="14.25" outlineLevel="1">
      <c r="A233" s="7" t="s">
        <v>1256</v>
      </c>
      <c r="B233" s="20" t="s">
        <v>1039</v>
      </c>
      <c r="C233" s="116" t="s">
        <v>1856</v>
      </c>
      <c r="D233" s="117" t="s">
        <v>2284</v>
      </c>
      <c r="E233" s="118" t="s">
        <v>2150</v>
      </c>
      <c r="F233" s="119">
        <v>10.83</v>
      </c>
      <c r="G233" s="41"/>
      <c r="H233" s="3">
        <f>ROUND(_xlfn.IFERROR(F233*G233," - "),2)</f>
        <v>0</v>
      </c>
      <c r="I233" s="134" t="e">
        <f>H233/$G$1758</f>
        <v>#DIV/0!</v>
      </c>
      <c r="J233" s="122" t="e">
        <f>#REF!</f>
        <v>#REF!</v>
      </c>
    </row>
    <row r="234" spans="1:10" s="12" customFormat="1" ht="14.25" outlineLevel="1">
      <c r="A234" s="7" t="s">
        <v>1257</v>
      </c>
      <c r="B234" s="5" t="s">
        <v>1040</v>
      </c>
      <c r="C234" s="116" t="s">
        <v>1856</v>
      </c>
      <c r="D234" s="117" t="s">
        <v>2160</v>
      </c>
      <c r="E234" s="118" t="s">
        <v>2130</v>
      </c>
      <c r="F234" s="119">
        <v>399.43</v>
      </c>
      <c r="G234" s="41"/>
      <c r="H234" s="3">
        <f>ROUND(_xlfn.IFERROR(F234*G234," - "),2)</f>
        <v>0</v>
      </c>
      <c r="I234" s="134" t="e">
        <f>H234/$G$1758</f>
        <v>#DIV/0!</v>
      </c>
      <c r="J234" s="122" t="e">
        <f>#REF!</f>
        <v>#REF!</v>
      </c>
    </row>
    <row r="235" spans="1:10" s="12" customFormat="1" ht="14.25" outlineLevel="1">
      <c r="A235" s="7" t="s">
        <v>1258</v>
      </c>
      <c r="B235" s="5" t="s">
        <v>639</v>
      </c>
      <c r="C235" s="116" t="s">
        <v>1856</v>
      </c>
      <c r="D235" s="117" t="s">
        <v>2178</v>
      </c>
      <c r="E235" s="118" t="s">
        <v>659</v>
      </c>
      <c r="F235" s="119">
        <v>520</v>
      </c>
      <c r="G235" s="41"/>
      <c r="H235" s="3">
        <f>ROUND(_xlfn.IFERROR(F235*G235," - "),2)</f>
        <v>0</v>
      </c>
      <c r="I235" s="134" t="e">
        <f>H235/$G$1758</f>
        <v>#DIV/0!</v>
      </c>
      <c r="J235" s="122" t="e">
        <f>#REF!</f>
        <v>#REF!</v>
      </c>
    </row>
    <row r="236" spans="1:10" s="12" customFormat="1" ht="25.5" outlineLevel="1">
      <c r="A236" s="7" t="s">
        <v>1259</v>
      </c>
      <c r="B236" s="20" t="s">
        <v>1041</v>
      </c>
      <c r="C236" s="116" t="s">
        <v>1856</v>
      </c>
      <c r="D236" s="117" t="s">
        <v>2285</v>
      </c>
      <c r="E236" s="118" t="s">
        <v>2130</v>
      </c>
      <c r="F236" s="119">
        <v>22.16</v>
      </c>
      <c r="G236" s="41"/>
      <c r="H236" s="3">
        <f>ROUND(_xlfn.IFERROR(F236*G236," - "),2)</f>
        <v>0</v>
      </c>
      <c r="I236" s="134" t="e">
        <f>H236/$G$1758</f>
        <v>#DIV/0!</v>
      </c>
      <c r="J236" s="122" t="e">
        <f>#REF!</f>
        <v>#REF!</v>
      </c>
    </row>
    <row r="237" spans="1:10" s="12" customFormat="1" ht="14.25" outlineLevel="1">
      <c r="A237" s="7" t="s">
        <v>1260</v>
      </c>
      <c r="B237" s="5" t="s">
        <v>333</v>
      </c>
      <c r="C237" s="116" t="s">
        <v>1856</v>
      </c>
      <c r="D237" s="117" t="s">
        <v>2159</v>
      </c>
      <c r="E237" s="118" t="s">
        <v>2130</v>
      </c>
      <c r="F237" s="119">
        <v>346.27</v>
      </c>
      <c r="G237" s="41"/>
      <c r="H237" s="3">
        <f>ROUND(_xlfn.IFERROR(F237*G237," - "),2)</f>
        <v>0</v>
      </c>
      <c r="I237" s="134" t="e">
        <f>H237/$G$1758</f>
        <v>#DIV/0!</v>
      </c>
      <c r="J237" s="122" t="e">
        <f>#REF!</f>
        <v>#REF!</v>
      </c>
    </row>
    <row r="238" spans="1:10" s="12" customFormat="1" ht="14.25" outlineLevel="1">
      <c r="A238" s="7" t="s">
        <v>1261</v>
      </c>
      <c r="B238" s="5" t="s">
        <v>154</v>
      </c>
      <c r="C238" s="116" t="s">
        <v>1856</v>
      </c>
      <c r="D238" s="117" t="s">
        <v>2162</v>
      </c>
      <c r="E238" s="118" t="s">
        <v>660</v>
      </c>
      <c r="F238" s="119">
        <v>66.48</v>
      </c>
      <c r="G238" s="41"/>
      <c r="H238" s="3">
        <f>ROUND(_xlfn.IFERROR(F238*G238," - "),2)</f>
        <v>0</v>
      </c>
      <c r="I238" s="134" t="e">
        <f>H238/$G$1758</f>
        <v>#DIV/0!</v>
      </c>
      <c r="J238" s="122" t="e">
        <f>#REF!</f>
        <v>#REF!</v>
      </c>
    </row>
    <row r="239" spans="1:10" s="12" customFormat="1" ht="14.25" outlineLevel="1">
      <c r="A239" s="7" t="s">
        <v>1262</v>
      </c>
      <c r="B239" s="20" t="s">
        <v>1252</v>
      </c>
      <c r="C239" s="116" t="s">
        <v>1856</v>
      </c>
      <c r="D239" s="117" t="s">
        <v>2286</v>
      </c>
      <c r="E239" s="118" t="s">
        <v>2130</v>
      </c>
      <c r="F239" s="119">
        <v>16.84</v>
      </c>
      <c r="G239" s="41"/>
      <c r="H239" s="3">
        <f>ROUND(_xlfn.IFERROR(F239*G239," - "),2)</f>
        <v>0</v>
      </c>
      <c r="I239" s="134" t="e">
        <f>H239/$G$1758</f>
        <v>#DIV/0!</v>
      </c>
      <c r="J239" s="122" t="e">
        <f>#REF!</f>
        <v>#REF!</v>
      </c>
    </row>
    <row r="240" spans="1:10" s="12" customFormat="1" ht="25.5" outlineLevel="1">
      <c r="A240" s="7" t="s">
        <v>1263</v>
      </c>
      <c r="B240" s="20" t="s">
        <v>1052</v>
      </c>
      <c r="C240" s="116" t="s">
        <v>1856</v>
      </c>
      <c r="D240" s="117" t="s">
        <v>2169</v>
      </c>
      <c r="E240" s="118" t="s">
        <v>2130</v>
      </c>
      <c r="F240" s="119">
        <v>49.75</v>
      </c>
      <c r="G240" s="41"/>
      <c r="H240" s="3">
        <f>ROUND(_xlfn.IFERROR(F240*G240," - "),2)</f>
        <v>0</v>
      </c>
      <c r="I240" s="134" t="e">
        <f>H240/$G$1758</f>
        <v>#DIV/0!</v>
      </c>
      <c r="J240" s="122" t="e">
        <f>#REF!</f>
        <v>#REF!</v>
      </c>
    </row>
    <row r="241" spans="1:10" s="12" customFormat="1" ht="14.25" outlineLevel="1">
      <c r="A241" s="7" t="s">
        <v>1264</v>
      </c>
      <c r="B241" s="5" t="s">
        <v>342</v>
      </c>
      <c r="C241" s="116" t="s">
        <v>2128</v>
      </c>
      <c r="D241" s="117" t="s">
        <v>2163</v>
      </c>
      <c r="E241" s="118" t="s">
        <v>2130</v>
      </c>
      <c r="F241" s="119">
        <v>46.6</v>
      </c>
      <c r="G241" s="41"/>
      <c r="H241" s="3">
        <f>ROUND(_xlfn.IFERROR(F241*G241," - "),2)</f>
        <v>0</v>
      </c>
      <c r="I241" s="134" t="e">
        <f>H241/$G$1758</f>
        <v>#DIV/0!</v>
      </c>
      <c r="J241" s="122" t="e">
        <f>#REF!</f>
        <v>#REF!</v>
      </c>
    </row>
    <row r="242" spans="1:10" s="12" customFormat="1" ht="25.5" outlineLevel="1">
      <c r="A242" s="7" t="s">
        <v>1265</v>
      </c>
      <c r="B242" s="17" t="s">
        <v>278</v>
      </c>
      <c r="C242" s="116" t="s">
        <v>2128</v>
      </c>
      <c r="D242" s="117" t="s">
        <v>2164</v>
      </c>
      <c r="E242" s="118" t="s">
        <v>660</v>
      </c>
      <c r="F242" s="119">
        <v>24.2</v>
      </c>
      <c r="G242" s="41"/>
      <c r="H242" s="3">
        <f>ROUND(_xlfn.IFERROR(F242*G242," - "),2)</f>
        <v>0</v>
      </c>
      <c r="I242" s="134" t="e">
        <f>H242/$G$1758</f>
        <v>#DIV/0!</v>
      </c>
      <c r="J242" s="122" t="e">
        <f>#REF!</f>
        <v>#REF!</v>
      </c>
    </row>
    <row r="243" spans="1:10" s="12" customFormat="1" ht="38.25" outlineLevel="1">
      <c r="A243" s="7" t="s">
        <v>1266</v>
      </c>
      <c r="B243" s="17" t="s">
        <v>305</v>
      </c>
      <c r="C243" s="116" t="s">
        <v>2128</v>
      </c>
      <c r="D243" s="135" t="s">
        <v>801</v>
      </c>
      <c r="E243" s="118" t="s">
        <v>2130</v>
      </c>
      <c r="F243" s="119">
        <v>26.82</v>
      </c>
      <c r="G243" s="41"/>
      <c r="H243" s="3">
        <f>ROUND(_xlfn.IFERROR(F243*G243," - "),2)</f>
        <v>0</v>
      </c>
      <c r="I243" s="134" t="e">
        <f>H243/$G$1758</f>
        <v>#DIV/0!</v>
      </c>
      <c r="J243" s="122" t="e">
        <f>#REF!</f>
        <v>#REF!</v>
      </c>
    </row>
    <row r="244" spans="1:10" s="12" customFormat="1" ht="14.25" outlineLevel="1">
      <c r="A244" s="259" t="s">
        <v>202</v>
      </c>
      <c r="B244" s="261"/>
      <c r="C244" s="125"/>
      <c r="D244" s="126" t="s">
        <v>1138</v>
      </c>
      <c r="E244" s="127">
        <f>SUM(H245:H249)</f>
        <v>0</v>
      </c>
      <c r="F244" s="127"/>
      <c r="G244" s="127"/>
      <c r="H244" s="127"/>
      <c r="I244" s="128" t="e">
        <f>E244/$G$1758</f>
        <v>#DIV/0!</v>
      </c>
      <c r="J244" s="122" t="e">
        <f>#REF!</f>
        <v>#REF!</v>
      </c>
    </row>
    <row r="245" spans="1:10" s="12" customFormat="1" ht="25.5" outlineLevel="1">
      <c r="A245" s="7" t="s">
        <v>1268</v>
      </c>
      <c r="B245" s="20" t="s">
        <v>1052</v>
      </c>
      <c r="C245" s="116" t="s">
        <v>1856</v>
      </c>
      <c r="D245" s="117" t="s">
        <v>2169</v>
      </c>
      <c r="E245" s="118" t="s">
        <v>2130</v>
      </c>
      <c r="F245" s="119">
        <v>224.48</v>
      </c>
      <c r="G245" s="41"/>
      <c r="H245" s="3">
        <f>ROUND(_xlfn.IFERROR(F245*G245," - "),2)</f>
        <v>0</v>
      </c>
      <c r="I245" s="134" t="e">
        <f>H245/$G$1758</f>
        <v>#DIV/0!</v>
      </c>
      <c r="J245" s="122" t="e">
        <f>#REF!</f>
        <v>#REF!</v>
      </c>
    </row>
    <row r="246" spans="1:10" s="12" customFormat="1" ht="25.5" outlineLevel="1">
      <c r="A246" s="7" t="s">
        <v>1269</v>
      </c>
      <c r="B246" s="5" t="s">
        <v>329</v>
      </c>
      <c r="C246" s="116" t="s">
        <v>1856</v>
      </c>
      <c r="D246" s="117" t="s">
        <v>2170</v>
      </c>
      <c r="E246" s="118" t="s">
        <v>2130</v>
      </c>
      <c r="F246" s="119">
        <v>224.48</v>
      </c>
      <c r="G246" s="41"/>
      <c r="H246" s="3">
        <f>ROUND(_xlfn.IFERROR(F246*G246," - "),2)</f>
        <v>0</v>
      </c>
      <c r="I246" s="134" t="e">
        <f>H246/$G$1758</f>
        <v>#DIV/0!</v>
      </c>
      <c r="J246" s="122" t="e">
        <f>#REF!</f>
        <v>#REF!</v>
      </c>
    </row>
    <row r="247" spans="1:10" s="12" customFormat="1" ht="25.5" outlineLevel="1">
      <c r="A247" s="7" t="s">
        <v>1270</v>
      </c>
      <c r="B247" s="5" t="s">
        <v>790</v>
      </c>
      <c r="C247" s="116" t="s">
        <v>1856</v>
      </c>
      <c r="D247" s="117" t="s">
        <v>2171</v>
      </c>
      <c r="E247" s="118" t="s">
        <v>660</v>
      </c>
      <c r="F247" s="119">
        <v>224.48</v>
      </c>
      <c r="G247" s="41"/>
      <c r="H247" s="3">
        <f>ROUND(_xlfn.IFERROR(F247*G247," - "),2)</f>
        <v>0</v>
      </c>
      <c r="I247" s="134" t="e">
        <f>H247/$G$1758</f>
        <v>#DIV/0!</v>
      </c>
      <c r="J247" s="122" t="e">
        <f>#REF!</f>
        <v>#REF!</v>
      </c>
    </row>
    <row r="248" spans="1:10" s="12" customFormat="1" ht="25.5" outlineLevel="1">
      <c r="A248" s="7" t="s">
        <v>1271</v>
      </c>
      <c r="B248" s="17" t="s">
        <v>331</v>
      </c>
      <c r="C248" s="116" t="s">
        <v>1856</v>
      </c>
      <c r="D248" s="117" t="s">
        <v>2287</v>
      </c>
      <c r="E248" s="118" t="s">
        <v>660</v>
      </c>
      <c r="F248" s="119">
        <v>1</v>
      </c>
      <c r="G248" s="41"/>
      <c r="H248" s="3">
        <f>ROUND(_xlfn.IFERROR(F248*G248," - "),2)</f>
        <v>0</v>
      </c>
      <c r="I248" s="134" t="e">
        <f>H248/$G$1758</f>
        <v>#DIV/0!</v>
      </c>
      <c r="J248" s="122" t="e">
        <f>#REF!</f>
        <v>#REF!</v>
      </c>
    </row>
    <row r="249" spans="1:10" s="12" customFormat="1" ht="25.5" outlineLevel="1">
      <c r="A249" s="7" t="s">
        <v>1272</v>
      </c>
      <c r="B249" s="17" t="s">
        <v>1267</v>
      </c>
      <c r="C249" s="116" t="s">
        <v>1856</v>
      </c>
      <c r="D249" s="117" t="s">
        <v>2288</v>
      </c>
      <c r="E249" s="118" t="s">
        <v>660</v>
      </c>
      <c r="F249" s="119">
        <v>1.07</v>
      </c>
      <c r="G249" s="41"/>
      <c r="H249" s="3">
        <f>ROUND(_xlfn.IFERROR(F249*G249," - "),2)</f>
        <v>0</v>
      </c>
      <c r="I249" s="134" t="e">
        <f>H249/$G$1758</f>
        <v>#DIV/0!</v>
      </c>
      <c r="J249" s="122" t="e">
        <f>#REF!</f>
        <v>#REF!</v>
      </c>
    </row>
    <row r="250" spans="1:10" s="12" customFormat="1" ht="14.25" outlineLevel="1">
      <c r="A250" s="259" t="s">
        <v>203</v>
      </c>
      <c r="B250" s="261"/>
      <c r="C250" s="125"/>
      <c r="D250" s="126" t="s">
        <v>1139</v>
      </c>
      <c r="E250" s="127">
        <f>SUM(H251:H256)</f>
        <v>0</v>
      </c>
      <c r="F250" s="127"/>
      <c r="G250" s="127"/>
      <c r="H250" s="127"/>
      <c r="I250" s="128" t="e">
        <f>E250/$G$1758</f>
        <v>#DIV/0!</v>
      </c>
      <c r="J250" s="122" t="e">
        <f>#REF!</f>
        <v>#REF!</v>
      </c>
    </row>
    <row r="251" spans="1:10" s="12" customFormat="1" ht="25.5" outlineLevel="1">
      <c r="A251" s="7" t="s">
        <v>1274</v>
      </c>
      <c r="B251" s="5" t="s">
        <v>1273</v>
      </c>
      <c r="C251" s="116" t="s">
        <v>1856</v>
      </c>
      <c r="D251" s="117" t="s">
        <v>2289</v>
      </c>
      <c r="E251" s="118" t="s">
        <v>2130</v>
      </c>
      <c r="F251" s="119">
        <v>119.12</v>
      </c>
      <c r="G251" s="41"/>
      <c r="H251" s="3">
        <f>ROUND(_xlfn.IFERROR(F251*G251," - "),2)</f>
        <v>0</v>
      </c>
      <c r="I251" s="134" t="e">
        <f>H251/$G$1758</f>
        <v>#DIV/0!</v>
      </c>
      <c r="J251" s="122" t="e">
        <f>#REF!</f>
        <v>#REF!</v>
      </c>
    </row>
    <row r="252" spans="1:10" s="12" customFormat="1" ht="14.25" outlineLevel="1">
      <c r="A252" s="7" t="s">
        <v>1275</v>
      </c>
      <c r="B252" s="5" t="s">
        <v>1482</v>
      </c>
      <c r="C252" s="116" t="s">
        <v>1856</v>
      </c>
      <c r="D252" s="117" t="s">
        <v>2290</v>
      </c>
      <c r="E252" s="118" t="s">
        <v>660</v>
      </c>
      <c r="F252" s="119">
        <v>40.15</v>
      </c>
      <c r="G252" s="41"/>
      <c r="H252" s="3">
        <f>ROUND(_xlfn.IFERROR(F252*G252," - "),2)</f>
        <v>0</v>
      </c>
      <c r="I252" s="134" t="e">
        <f>H252/$G$1758</f>
        <v>#DIV/0!</v>
      </c>
      <c r="J252" s="122" t="e">
        <f>#REF!</f>
        <v>#REF!</v>
      </c>
    </row>
    <row r="253" spans="1:10" s="12" customFormat="1" ht="25.5" outlineLevel="1">
      <c r="A253" s="7" t="s">
        <v>1276</v>
      </c>
      <c r="B253" s="20">
        <v>93201</v>
      </c>
      <c r="C253" s="116" t="s">
        <v>2127</v>
      </c>
      <c r="D253" s="117" t="s">
        <v>2176</v>
      </c>
      <c r="E253" s="118" t="s">
        <v>660</v>
      </c>
      <c r="F253" s="119">
        <v>30.3</v>
      </c>
      <c r="G253" s="41"/>
      <c r="H253" s="3">
        <f>ROUND(_xlfn.IFERROR(F253*G253," - "),2)</f>
        <v>0</v>
      </c>
      <c r="I253" s="134" t="e">
        <f>H253/$G$1758</f>
        <v>#DIV/0!</v>
      </c>
      <c r="J253" s="122" t="e">
        <f>#REF!</f>
        <v>#REF!</v>
      </c>
    </row>
    <row r="254" spans="1:10" s="12" customFormat="1" ht="14.25" outlineLevel="1">
      <c r="A254" s="7" t="s">
        <v>1277</v>
      </c>
      <c r="B254" s="5" t="s">
        <v>1038</v>
      </c>
      <c r="C254" s="116" t="s">
        <v>1856</v>
      </c>
      <c r="D254" s="117" t="s">
        <v>2283</v>
      </c>
      <c r="E254" s="118" t="s">
        <v>2130</v>
      </c>
      <c r="F254" s="119">
        <v>15.12</v>
      </c>
      <c r="G254" s="41"/>
      <c r="H254" s="3">
        <f>ROUND(_xlfn.IFERROR(F254*G254," - "),2)</f>
        <v>0</v>
      </c>
      <c r="I254" s="134" t="e">
        <f>H254/$G$1758</f>
        <v>#DIV/0!</v>
      </c>
      <c r="J254" s="122" t="e">
        <f>#REF!</f>
        <v>#REF!</v>
      </c>
    </row>
    <row r="255" spans="1:10" s="12" customFormat="1" ht="14.25" outlineLevel="1">
      <c r="A255" s="7" t="s">
        <v>1278</v>
      </c>
      <c r="B255" s="5" t="s">
        <v>639</v>
      </c>
      <c r="C255" s="116" t="s">
        <v>1856</v>
      </c>
      <c r="D255" s="117" t="s">
        <v>2178</v>
      </c>
      <c r="E255" s="118" t="s">
        <v>659</v>
      </c>
      <c r="F255" s="119">
        <v>420</v>
      </c>
      <c r="G255" s="41"/>
      <c r="H255" s="3">
        <f>ROUND(_xlfn.IFERROR(F255*G255," - "),2)</f>
        <v>0</v>
      </c>
      <c r="I255" s="134" t="e">
        <f>H255/$G$1758</f>
        <v>#DIV/0!</v>
      </c>
      <c r="J255" s="122" t="e">
        <f>#REF!</f>
        <v>#REF!</v>
      </c>
    </row>
    <row r="256" spans="1:10" s="12" customFormat="1" ht="14.25" outlineLevel="1">
      <c r="A256" s="7" t="s">
        <v>1279</v>
      </c>
      <c r="B256" s="5" t="s">
        <v>704</v>
      </c>
      <c r="C256" s="116" t="s">
        <v>1856</v>
      </c>
      <c r="D256" s="117" t="s">
        <v>2179</v>
      </c>
      <c r="E256" s="118" t="s">
        <v>2150</v>
      </c>
      <c r="F256" s="119">
        <v>3.06</v>
      </c>
      <c r="G256" s="41"/>
      <c r="H256" s="3">
        <f>ROUND(_xlfn.IFERROR(F256*G256," - "),2)</f>
        <v>0</v>
      </c>
      <c r="I256" s="134" t="e">
        <f>H256/$G$1758</f>
        <v>#DIV/0!</v>
      </c>
      <c r="J256" s="122" t="e">
        <f>#REF!</f>
        <v>#REF!</v>
      </c>
    </row>
    <row r="257" spans="1:10" s="12" customFormat="1" ht="14.25" outlineLevel="1">
      <c r="A257" s="259" t="s">
        <v>204</v>
      </c>
      <c r="B257" s="261"/>
      <c r="C257" s="125"/>
      <c r="D257" s="126" t="s">
        <v>1140</v>
      </c>
      <c r="E257" s="127">
        <f>SUM(H258:H266)</f>
        <v>0</v>
      </c>
      <c r="F257" s="127"/>
      <c r="G257" s="127"/>
      <c r="H257" s="127"/>
      <c r="I257" s="128" t="e">
        <f>E257/$G$1758</f>
        <v>#DIV/0!</v>
      </c>
      <c r="J257" s="122" t="e">
        <f>#REF!</f>
        <v>#REF!</v>
      </c>
    </row>
    <row r="258" spans="1:10" s="12" customFormat="1" ht="14.25" outlineLevel="1">
      <c r="A258" s="7" t="s">
        <v>1280</v>
      </c>
      <c r="B258" s="5" t="s">
        <v>141</v>
      </c>
      <c r="C258" s="116" t="s">
        <v>1856</v>
      </c>
      <c r="D258" s="117" t="s">
        <v>244</v>
      </c>
      <c r="E258" s="118" t="s">
        <v>2130</v>
      </c>
      <c r="F258" s="119">
        <v>237.21</v>
      </c>
      <c r="G258" s="41"/>
      <c r="H258" s="3">
        <f>ROUND(_xlfn.IFERROR(F258*G258," - "),2)</f>
        <v>0</v>
      </c>
      <c r="I258" s="134" t="e">
        <f>H258/$G$1758</f>
        <v>#DIV/0!</v>
      </c>
      <c r="J258" s="122" t="e">
        <f>#REF!</f>
        <v>#REF!</v>
      </c>
    </row>
    <row r="259" spans="1:10" s="13" customFormat="1" ht="12.75" outlineLevel="1">
      <c r="A259" s="7" t="s">
        <v>1281</v>
      </c>
      <c r="B259" s="136" t="s">
        <v>143</v>
      </c>
      <c r="C259" s="116" t="s">
        <v>1856</v>
      </c>
      <c r="D259" s="117" t="s">
        <v>2184</v>
      </c>
      <c r="E259" s="118" t="s">
        <v>2130</v>
      </c>
      <c r="F259" s="137">
        <v>237.21</v>
      </c>
      <c r="G259" s="41"/>
      <c r="H259" s="3">
        <f>ROUND(_xlfn.IFERROR(F259*G259," - "),2)</f>
        <v>0</v>
      </c>
      <c r="I259" s="134" t="e">
        <f>H259/$G$1758</f>
        <v>#DIV/0!</v>
      </c>
      <c r="J259" s="122" t="e">
        <f>#REF!</f>
        <v>#REF!</v>
      </c>
    </row>
    <row r="260" spans="1:10" s="13" customFormat="1" ht="12.75" outlineLevel="1">
      <c r="A260" s="7" t="s">
        <v>1282</v>
      </c>
      <c r="B260" s="17" t="s">
        <v>145</v>
      </c>
      <c r="C260" s="116" t="s">
        <v>1856</v>
      </c>
      <c r="D260" s="117" t="s">
        <v>245</v>
      </c>
      <c r="E260" s="118" t="s">
        <v>2130</v>
      </c>
      <c r="F260" s="137">
        <v>222.35</v>
      </c>
      <c r="G260" s="41"/>
      <c r="H260" s="3">
        <f>ROUND(_xlfn.IFERROR(F260*G260," - "),2)</f>
        <v>0</v>
      </c>
      <c r="I260" s="123" t="e">
        <f>H260/$G$1758</f>
        <v>#DIV/0!</v>
      </c>
      <c r="J260" s="122" t="e">
        <f>#REF!</f>
        <v>#REF!</v>
      </c>
    </row>
    <row r="261" spans="1:10" s="13" customFormat="1" ht="12.75" outlineLevel="1">
      <c r="A261" s="7" t="s">
        <v>1283</v>
      </c>
      <c r="B261" s="20" t="s">
        <v>243</v>
      </c>
      <c r="C261" s="116" t="s">
        <v>2128</v>
      </c>
      <c r="D261" s="117" t="s">
        <v>2153</v>
      </c>
      <c r="E261" s="118" t="s">
        <v>2150</v>
      </c>
      <c r="F261" s="137">
        <v>0.21</v>
      </c>
      <c r="G261" s="41"/>
      <c r="H261" s="3">
        <f>ROUND(_xlfn.IFERROR(F261*G261," - "),2)</f>
        <v>0</v>
      </c>
      <c r="I261" s="134" t="e">
        <f>H261/$G$1758</f>
        <v>#DIV/0!</v>
      </c>
      <c r="J261" s="122" t="e">
        <f>#REF!</f>
        <v>#REF!</v>
      </c>
    </row>
    <row r="262" spans="1:10" s="13" customFormat="1" ht="12.75" outlineLevel="1">
      <c r="A262" s="7" t="s">
        <v>1284</v>
      </c>
      <c r="B262" s="5" t="s">
        <v>258</v>
      </c>
      <c r="C262" s="116" t="s">
        <v>2128</v>
      </c>
      <c r="D262" s="135" t="s">
        <v>2132</v>
      </c>
      <c r="E262" s="118" t="s">
        <v>2130</v>
      </c>
      <c r="F262" s="144">
        <v>215.88</v>
      </c>
      <c r="G262" s="41"/>
      <c r="H262" s="3">
        <f>ROUND(_xlfn.IFERROR(F262*G262," - "),2)</f>
        <v>0</v>
      </c>
      <c r="I262" s="134" t="e">
        <f>H262/$G$1758</f>
        <v>#DIV/0!</v>
      </c>
      <c r="J262" s="122" t="e">
        <f>#REF!</f>
        <v>#REF!</v>
      </c>
    </row>
    <row r="263" spans="1:10" s="13" customFormat="1" ht="12.75" outlineLevel="1">
      <c r="A263" s="7" t="s">
        <v>1285</v>
      </c>
      <c r="B263" s="5" t="s">
        <v>791</v>
      </c>
      <c r="C263" s="116" t="s">
        <v>1856</v>
      </c>
      <c r="D263" s="135" t="s">
        <v>808</v>
      </c>
      <c r="E263" s="118" t="s">
        <v>2130</v>
      </c>
      <c r="F263" s="144">
        <v>47.62</v>
      </c>
      <c r="G263" s="41"/>
      <c r="H263" s="3">
        <f>ROUND(_xlfn.IFERROR(F263*G263," - "),2)</f>
        <v>0</v>
      </c>
      <c r="I263" s="134" t="e">
        <f>H263/$G$1758</f>
        <v>#DIV/0!</v>
      </c>
      <c r="J263" s="122" t="e">
        <f>#REF!</f>
        <v>#REF!</v>
      </c>
    </row>
    <row r="264" spans="1:10" s="12" customFormat="1" ht="14.25" outlineLevel="1">
      <c r="A264" s="7" t="s">
        <v>1286</v>
      </c>
      <c r="B264" s="5" t="s">
        <v>147</v>
      </c>
      <c r="C264" s="116" t="s">
        <v>1856</v>
      </c>
      <c r="D264" s="117" t="s">
        <v>2185</v>
      </c>
      <c r="E264" s="118" t="s">
        <v>2130</v>
      </c>
      <c r="F264" s="119">
        <v>209.42</v>
      </c>
      <c r="G264" s="41"/>
      <c r="H264" s="3">
        <f>ROUND(_xlfn.IFERROR(F264*G264," - "),2)</f>
        <v>0</v>
      </c>
      <c r="I264" s="134" t="e">
        <f>H264/$G$1758</f>
        <v>#DIV/0!</v>
      </c>
      <c r="J264" s="122" t="e">
        <f>#REF!</f>
        <v>#REF!</v>
      </c>
    </row>
    <row r="265" spans="1:10" s="12" customFormat="1" ht="25.5" outlineLevel="1">
      <c r="A265" s="7" t="s">
        <v>1287</v>
      </c>
      <c r="B265" s="5" t="s">
        <v>340</v>
      </c>
      <c r="C265" s="116" t="s">
        <v>1856</v>
      </c>
      <c r="D265" s="117" t="s">
        <v>2186</v>
      </c>
      <c r="E265" s="118" t="s">
        <v>2130</v>
      </c>
      <c r="F265" s="119">
        <v>32.75</v>
      </c>
      <c r="G265" s="41"/>
      <c r="H265" s="3">
        <f>ROUND(_xlfn.IFERROR(F265*G265," - "),2)</f>
        <v>0</v>
      </c>
      <c r="I265" s="134" t="e">
        <f>H265/$G$1758</f>
        <v>#DIV/0!</v>
      </c>
      <c r="J265" s="122" t="e">
        <f>#REF!</f>
        <v>#REF!</v>
      </c>
    </row>
    <row r="266" spans="1:10" s="12" customFormat="1" ht="14.25" outlineLevel="1">
      <c r="A266" s="7" t="s">
        <v>1288</v>
      </c>
      <c r="B266" s="5" t="s">
        <v>797</v>
      </c>
      <c r="C266" s="116" t="s">
        <v>1856</v>
      </c>
      <c r="D266" s="117" t="s">
        <v>2187</v>
      </c>
      <c r="E266" s="118" t="s">
        <v>660</v>
      </c>
      <c r="F266" s="119">
        <v>35.9</v>
      </c>
      <c r="G266" s="41"/>
      <c r="H266" s="3">
        <f>ROUND(_xlfn.IFERROR(F266*G266," - "),2)</f>
        <v>0</v>
      </c>
      <c r="I266" s="134" t="e">
        <f>H266/$G$1758</f>
        <v>#DIV/0!</v>
      </c>
      <c r="J266" s="122" t="e">
        <f>#REF!</f>
        <v>#REF!</v>
      </c>
    </row>
    <row r="267" spans="1:10" s="12" customFormat="1" ht="14.25" outlineLevel="1">
      <c r="A267" s="259" t="s">
        <v>205</v>
      </c>
      <c r="B267" s="261"/>
      <c r="C267" s="125"/>
      <c r="D267" s="126" t="s">
        <v>1130</v>
      </c>
      <c r="E267" s="127">
        <f>SUM(H268:H280)</f>
        <v>0</v>
      </c>
      <c r="F267" s="127"/>
      <c r="G267" s="127"/>
      <c r="H267" s="127"/>
      <c r="I267" s="128" t="e">
        <f>E267/$G$1758</f>
        <v>#DIV/0!</v>
      </c>
      <c r="J267" s="122" t="e">
        <f>#REF!</f>
        <v>#REF!</v>
      </c>
    </row>
    <row r="268" spans="1:10" s="12" customFormat="1" ht="25.5" outlineLevel="1">
      <c r="A268" s="7" t="s">
        <v>1289</v>
      </c>
      <c r="B268" s="2" t="s">
        <v>254</v>
      </c>
      <c r="C268" s="116" t="s">
        <v>2128</v>
      </c>
      <c r="D268" s="117" t="s">
        <v>2188</v>
      </c>
      <c r="E268" s="118" t="s">
        <v>86</v>
      </c>
      <c r="F268" s="133">
        <v>2</v>
      </c>
      <c r="G268" s="41"/>
      <c r="H268" s="3">
        <f>ROUND(_xlfn.IFERROR(F268*G268," - "),2)</f>
        <v>0</v>
      </c>
      <c r="I268" s="121" t="e">
        <f>H268/$G$1758</f>
        <v>#DIV/0!</v>
      </c>
      <c r="J268" s="122" t="e">
        <f>#REF!</f>
        <v>#REF!</v>
      </c>
    </row>
    <row r="269" spans="1:10" s="12" customFormat="1" ht="25.5" outlineLevel="1">
      <c r="A269" s="7" t="s">
        <v>1290</v>
      </c>
      <c r="B269" s="5" t="s">
        <v>255</v>
      </c>
      <c r="C269" s="116" t="s">
        <v>2128</v>
      </c>
      <c r="D269" s="117" t="s">
        <v>2189</v>
      </c>
      <c r="E269" s="118" t="s">
        <v>86</v>
      </c>
      <c r="F269" s="119">
        <v>2</v>
      </c>
      <c r="G269" s="41"/>
      <c r="H269" s="3">
        <f>ROUND(_xlfn.IFERROR(F269*G269," - "),2)</f>
        <v>0</v>
      </c>
      <c r="I269" s="134" t="e">
        <f>H269/$G$1758</f>
        <v>#DIV/0!</v>
      </c>
      <c r="J269" s="122" t="e">
        <f>#REF!</f>
        <v>#REF!</v>
      </c>
    </row>
    <row r="270" spans="1:10" s="12" customFormat="1" ht="14.25" outlineLevel="1">
      <c r="A270" s="7" t="s">
        <v>1291</v>
      </c>
      <c r="B270" s="5" t="s">
        <v>301</v>
      </c>
      <c r="C270" s="116" t="s">
        <v>2128</v>
      </c>
      <c r="D270" s="117" t="s">
        <v>2190</v>
      </c>
      <c r="E270" s="118" t="s">
        <v>86</v>
      </c>
      <c r="F270" s="133">
        <v>1</v>
      </c>
      <c r="G270" s="41"/>
      <c r="H270" s="3">
        <f>ROUND(_xlfn.IFERROR(F270*G270," - "),2)</f>
        <v>0</v>
      </c>
      <c r="I270" s="121" t="e">
        <f>H270/$G$1758</f>
        <v>#DIV/0!</v>
      </c>
      <c r="J270" s="122" t="e">
        <f>#REF!</f>
        <v>#REF!</v>
      </c>
    </row>
    <row r="271" spans="1:10" s="12" customFormat="1" ht="25.5" outlineLevel="1">
      <c r="A271" s="7" t="s">
        <v>1292</v>
      </c>
      <c r="B271" s="5" t="s">
        <v>253</v>
      </c>
      <c r="C271" s="116" t="s">
        <v>2128</v>
      </c>
      <c r="D271" s="135" t="s">
        <v>809</v>
      </c>
      <c r="E271" s="118" t="s">
        <v>86</v>
      </c>
      <c r="F271" s="133">
        <v>9</v>
      </c>
      <c r="G271" s="41"/>
      <c r="H271" s="3">
        <f>ROUND(_xlfn.IFERROR(F271*G271," - "),2)</f>
        <v>0</v>
      </c>
      <c r="I271" s="121" t="e">
        <f>H271/$G$1758</f>
        <v>#DIV/0!</v>
      </c>
      <c r="J271" s="122" t="e">
        <f>#REF!</f>
        <v>#REF!</v>
      </c>
    </row>
    <row r="272" spans="1:10" s="12" customFormat="1" ht="14.25" outlineLevel="1">
      <c r="A272" s="7" t="s">
        <v>1293</v>
      </c>
      <c r="B272" s="17" t="s">
        <v>756</v>
      </c>
      <c r="C272" s="116" t="s">
        <v>1856</v>
      </c>
      <c r="D272" s="117" t="s">
        <v>2191</v>
      </c>
      <c r="E272" s="118" t="s">
        <v>86</v>
      </c>
      <c r="F272" s="133">
        <v>29</v>
      </c>
      <c r="G272" s="41"/>
      <c r="H272" s="3">
        <f>ROUND(_xlfn.IFERROR(F272*G272," - "),2)</f>
        <v>0</v>
      </c>
      <c r="I272" s="121" t="e">
        <f>H272/$G$1758</f>
        <v>#DIV/0!</v>
      </c>
      <c r="J272" s="122" t="e">
        <f>#REF!</f>
        <v>#REF!</v>
      </c>
    </row>
    <row r="273" spans="1:10" s="12" customFormat="1" ht="25.5" outlineLevel="1">
      <c r="A273" s="7" t="s">
        <v>1294</v>
      </c>
      <c r="B273" s="5" t="s">
        <v>338</v>
      </c>
      <c r="C273" s="116" t="s">
        <v>1856</v>
      </c>
      <c r="D273" s="117" t="s">
        <v>2192</v>
      </c>
      <c r="E273" s="118" t="s">
        <v>86</v>
      </c>
      <c r="F273" s="133">
        <v>35</v>
      </c>
      <c r="G273" s="41"/>
      <c r="H273" s="3">
        <f>ROUND(_xlfn.IFERROR(F273*G273," - "),2)</f>
        <v>0</v>
      </c>
      <c r="I273" s="121" t="e">
        <f>H273/$G$1758</f>
        <v>#DIV/0!</v>
      </c>
      <c r="J273" s="122" t="e">
        <f>#REF!</f>
        <v>#REF!</v>
      </c>
    </row>
    <row r="274" spans="1:10" s="12" customFormat="1" ht="14.25" outlineLevel="1">
      <c r="A274" s="7" t="s">
        <v>1295</v>
      </c>
      <c r="B274" s="5" t="s">
        <v>339</v>
      </c>
      <c r="C274" s="116" t="s">
        <v>1856</v>
      </c>
      <c r="D274" s="117" t="s">
        <v>2291</v>
      </c>
      <c r="E274" s="118" t="s">
        <v>86</v>
      </c>
      <c r="F274" s="133">
        <v>24</v>
      </c>
      <c r="G274" s="41"/>
      <c r="H274" s="3">
        <f>ROUND(_xlfn.IFERROR(F274*G274," - "),2)</f>
        <v>0</v>
      </c>
      <c r="I274" s="121" t="e">
        <f>H274/$G$1758</f>
        <v>#DIV/0!</v>
      </c>
      <c r="J274" s="122" t="e">
        <f>#REF!</f>
        <v>#REF!</v>
      </c>
    </row>
    <row r="275" spans="1:10" s="12" customFormat="1" ht="25.5" outlineLevel="1">
      <c r="A275" s="7" t="s">
        <v>1296</v>
      </c>
      <c r="B275" s="17" t="s">
        <v>256</v>
      </c>
      <c r="C275" s="116" t="s">
        <v>2128</v>
      </c>
      <c r="D275" s="117" t="s">
        <v>2292</v>
      </c>
      <c r="E275" s="118" t="s">
        <v>86</v>
      </c>
      <c r="F275" s="133">
        <v>4</v>
      </c>
      <c r="G275" s="41"/>
      <c r="H275" s="3">
        <f>ROUND(_xlfn.IFERROR(F275*G275," - "),2)</f>
        <v>0</v>
      </c>
      <c r="I275" s="121" t="e">
        <f>H275/$G$1758</f>
        <v>#DIV/0!</v>
      </c>
      <c r="J275" s="122" t="e">
        <f>#REF!</f>
        <v>#REF!</v>
      </c>
    </row>
    <row r="276" spans="1:10" s="12" customFormat="1" ht="25.5" outlineLevel="1">
      <c r="A276" s="7" t="s">
        <v>1297</v>
      </c>
      <c r="B276" s="17" t="s">
        <v>287</v>
      </c>
      <c r="C276" s="116" t="s">
        <v>2128</v>
      </c>
      <c r="D276" s="117" t="s">
        <v>2193</v>
      </c>
      <c r="E276" s="118" t="s">
        <v>86</v>
      </c>
      <c r="F276" s="133">
        <v>25</v>
      </c>
      <c r="G276" s="41"/>
      <c r="H276" s="3">
        <f>ROUND(_xlfn.IFERROR(F276*G276," - "),2)</f>
        <v>0</v>
      </c>
      <c r="I276" s="121" t="e">
        <f>H276/$G$1758</f>
        <v>#DIV/0!</v>
      </c>
      <c r="J276" s="122" t="e">
        <f>#REF!</f>
        <v>#REF!</v>
      </c>
    </row>
    <row r="277" spans="1:10" s="12" customFormat="1" ht="25.5" outlineLevel="1">
      <c r="A277" s="7" t="s">
        <v>1298</v>
      </c>
      <c r="B277" s="17" t="s">
        <v>299</v>
      </c>
      <c r="C277" s="116" t="s">
        <v>2128</v>
      </c>
      <c r="D277" s="117" t="s">
        <v>2194</v>
      </c>
      <c r="E277" s="118" t="s">
        <v>86</v>
      </c>
      <c r="F277" s="119">
        <v>15</v>
      </c>
      <c r="G277" s="41"/>
      <c r="H277" s="3">
        <f>ROUND(_xlfn.IFERROR(F277*G277," - "),2)</f>
        <v>0</v>
      </c>
      <c r="I277" s="134" t="e">
        <f>H277/$G$1758</f>
        <v>#DIV/0!</v>
      </c>
      <c r="J277" s="122" t="e">
        <f>#REF!</f>
        <v>#REF!</v>
      </c>
    </row>
    <row r="278" spans="1:10" s="12" customFormat="1" ht="14.25" outlineLevel="1">
      <c r="A278" s="7" t="s">
        <v>1299</v>
      </c>
      <c r="B278" s="17" t="s">
        <v>1036</v>
      </c>
      <c r="C278" s="116" t="s">
        <v>1856</v>
      </c>
      <c r="D278" s="117" t="s">
        <v>2293</v>
      </c>
      <c r="E278" s="118" t="s">
        <v>2419</v>
      </c>
      <c r="F278" s="119">
        <v>24</v>
      </c>
      <c r="G278" s="41"/>
      <c r="H278" s="3">
        <f>ROUND(_xlfn.IFERROR(F278*G278," - "),2)</f>
        <v>0</v>
      </c>
      <c r="I278" s="134" t="e">
        <f>H278/$G$1758</f>
        <v>#DIV/0!</v>
      </c>
      <c r="J278" s="122" t="e">
        <f>#REF!</f>
        <v>#REF!</v>
      </c>
    </row>
    <row r="279" spans="1:10" s="12" customFormat="1" ht="14.25" outlineLevel="1">
      <c r="A279" s="7" t="s">
        <v>1300</v>
      </c>
      <c r="B279" s="22" t="s">
        <v>1496</v>
      </c>
      <c r="C279" s="116"/>
      <c r="D279" s="135" t="s">
        <v>1160</v>
      </c>
      <c r="E279" s="138" t="s">
        <v>1162</v>
      </c>
      <c r="F279" s="133">
        <v>2</v>
      </c>
      <c r="G279" s="42"/>
      <c r="H279" s="21">
        <f>ROUND(_xlfn.IFERROR(F279*G279," - "),2)</f>
        <v>0</v>
      </c>
      <c r="I279" s="139" t="e">
        <f>H279/$G$1758</f>
        <v>#DIV/0!</v>
      </c>
      <c r="J279" s="122" t="e">
        <f>#REF!</f>
        <v>#REF!</v>
      </c>
    </row>
    <row r="280" spans="1:10" s="12" customFormat="1" ht="25.5" outlineLevel="1">
      <c r="A280" s="7" t="s">
        <v>1693</v>
      </c>
      <c r="B280" s="22" t="s">
        <v>1496</v>
      </c>
      <c r="C280" s="116"/>
      <c r="D280" s="135" t="s">
        <v>1161</v>
      </c>
      <c r="E280" s="138" t="s">
        <v>1162</v>
      </c>
      <c r="F280" s="133">
        <v>2</v>
      </c>
      <c r="G280" s="42"/>
      <c r="H280" s="21">
        <f>ROUND(_xlfn.IFERROR(F280*G280," - "),2)</f>
        <v>0</v>
      </c>
      <c r="I280" s="139" t="e">
        <f>H280/$G$1758</f>
        <v>#DIV/0!</v>
      </c>
      <c r="J280" s="122" t="e">
        <f>#REF!</f>
        <v>#REF!</v>
      </c>
    </row>
    <row r="281" spans="1:10" s="12" customFormat="1" ht="14.25" outlineLevel="1">
      <c r="A281" s="259" t="s">
        <v>207</v>
      </c>
      <c r="B281" s="261"/>
      <c r="C281" s="116" t="s">
        <v>2195</v>
      </c>
      <c r="D281" s="126" t="s">
        <v>1131</v>
      </c>
      <c r="E281" s="127">
        <f>SUM(H282:H303)</f>
        <v>0</v>
      </c>
      <c r="F281" s="127"/>
      <c r="G281" s="127"/>
      <c r="H281" s="127"/>
      <c r="I281" s="128" t="e">
        <f>E281/$G$1758</f>
        <v>#DIV/0!</v>
      </c>
      <c r="J281" s="122" t="e">
        <f>#REF!</f>
        <v>#REF!</v>
      </c>
    </row>
    <row r="282" spans="1:10" s="12" customFormat="1" ht="14.25" outlineLevel="1">
      <c r="A282" s="7" t="s">
        <v>1301</v>
      </c>
      <c r="B282" s="2" t="s">
        <v>318</v>
      </c>
      <c r="C282" s="116" t="s">
        <v>1856</v>
      </c>
      <c r="D282" s="117" t="s">
        <v>2196</v>
      </c>
      <c r="E282" s="118" t="s">
        <v>2130</v>
      </c>
      <c r="F282" s="133">
        <v>21.48</v>
      </c>
      <c r="G282" s="41"/>
      <c r="H282" s="3">
        <f>ROUND(_xlfn.IFERROR(F282*G282," - "),2)</f>
        <v>0</v>
      </c>
      <c r="I282" s="121" t="e">
        <f>H282/$G$1758</f>
        <v>#DIV/0!</v>
      </c>
      <c r="J282" s="122" t="e">
        <f>#REF!</f>
        <v>#REF!</v>
      </c>
    </row>
    <row r="283" spans="1:10" s="12" customFormat="1" ht="14.25" outlineLevel="1">
      <c r="A283" s="7" t="s">
        <v>1302</v>
      </c>
      <c r="B283" s="2" t="s">
        <v>319</v>
      </c>
      <c r="C283" s="116" t="s">
        <v>1856</v>
      </c>
      <c r="D283" s="117" t="s">
        <v>2197</v>
      </c>
      <c r="E283" s="118" t="s">
        <v>2130</v>
      </c>
      <c r="F283" s="119">
        <v>9.35</v>
      </c>
      <c r="G283" s="41"/>
      <c r="H283" s="3">
        <f>ROUND(_xlfn.IFERROR(F283*G283," - "),2)</f>
        <v>0</v>
      </c>
      <c r="I283" s="134" t="e">
        <f>H283/$G$1758</f>
        <v>#DIV/0!</v>
      </c>
      <c r="J283" s="122" t="e">
        <f>#REF!</f>
        <v>#REF!</v>
      </c>
    </row>
    <row r="284" spans="1:10" s="12" customFormat="1" ht="14.25" outlineLevel="1">
      <c r="A284" s="7" t="s">
        <v>1303</v>
      </c>
      <c r="B284" s="5" t="s">
        <v>311</v>
      </c>
      <c r="C284" s="116" t="s">
        <v>1856</v>
      </c>
      <c r="D284" s="117" t="s">
        <v>2198</v>
      </c>
      <c r="E284" s="118" t="s">
        <v>86</v>
      </c>
      <c r="F284" s="119">
        <v>24</v>
      </c>
      <c r="G284" s="41"/>
      <c r="H284" s="3">
        <f>ROUND(_xlfn.IFERROR(F284*G284," - "),2)</f>
        <v>0</v>
      </c>
      <c r="I284" s="134" t="e">
        <f>H284/$G$1758</f>
        <v>#DIV/0!</v>
      </c>
      <c r="J284" s="122" t="e">
        <f>#REF!</f>
        <v>#REF!</v>
      </c>
    </row>
    <row r="285" spans="1:10" s="12" customFormat="1" ht="14.25" outlineLevel="1">
      <c r="A285" s="7" t="s">
        <v>1304</v>
      </c>
      <c r="B285" s="5" t="s">
        <v>312</v>
      </c>
      <c r="C285" s="116" t="s">
        <v>1856</v>
      </c>
      <c r="D285" s="117" t="s">
        <v>2199</v>
      </c>
      <c r="E285" s="118" t="s">
        <v>86</v>
      </c>
      <c r="F285" s="119">
        <v>15</v>
      </c>
      <c r="G285" s="41"/>
      <c r="H285" s="3">
        <f>ROUND(_xlfn.IFERROR(F285*G285," - "),2)</f>
        <v>0</v>
      </c>
      <c r="I285" s="134" t="e">
        <f>H285/$G$1758</f>
        <v>#DIV/0!</v>
      </c>
      <c r="J285" s="122" t="e">
        <f>#REF!</f>
        <v>#REF!</v>
      </c>
    </row>
    <row r="286" spans="1:10" s="12" customFormat="1" ht="14.25" outlineLevel="1">
      <c r="A286" s="7" t="s">
        <v>1305</v>
      </c>
      <c r="B286" s="5" t="s">
        <v>916</v>
      </c>
      <c r="C286" s="116" t="s">
        <v>1856</v>
      </c>
      <c r="D286" s="117" t="s">
        <v>2200</v>
      </c>
      <c r="E286" s="118" t="s">
        <v>86</v>
      </c>
      <c r="F286" s="119">
        <v>11</v>
      </c>
      <c r="G286" s="41"/>
      <c r="H286" s="3">
        <f>ROUND(_xlfn.IFERROR(F286*G286," - "),2)</f>
        <v>0</v>
      </c>
      <c r="I286" s="134" t="e">
        <f>H286/$G$1758</f>
        <v>#DIV/0!</v>
      </c>
      <c r="J286" s="122" t="e">
        <f>#REF!</f>
        <v>#REF!</v>
      </c>
    </row>
    <row r="287" spans="1:10" s="12" customFormat="1" ht="14.25" outlineLevel="1">
      <c r="A287" s="7" t="s">
        <v>1306</v>
      </c>
      <c r="B287" s="5" t="s">
        <v>313</v>
      </c>
      <c r="C287" s="116" t="s">
        <v>1856</v>
      </c>
      <c r="D287" s="117" t="s">
        <v>2202</v>
      </c>
      <c r="E287" s="118" t="s">
        <v>86</v>
      </c>
      <c r="F287" s="119">
        <v>33</v>
      </c>
      <c r="G287" s="41"/>
      <c r="H287" s="3">
        <f>ROUND(_xlfn.IFERROR(F287*G287," - "),2)</f>
        <v>0</v>
      </c>
      <c r="I287" s="134" t="e">
        <f>H287/$G$1758</f>
        <v>#DIV/0!</v>
      </c>
      <c r="J287" s="122" t="e">
        <f>#REF!</f>
        <v>#REF!</v>
      </c>
    </row>
    <row r="288" spans="1:10" s="12" customFormat="1" ht="14.25" outlineLevel="1">
      <c r="A288" s="7" t="s">
        <v>1307</v>
      </c>
      <c r="B288" s="5" t="s">
        <v>48</v>
      </c>
      <c r="C288" s="116" t="s">
        <v>1856</v>
      </c>
      <c r="D288" s="117" t="s">
        <v>2294</v>
      </c>
      <c r="E288" s="118" t="s">
        <v>86</v>
      </c>
      <c r="F288" s="119">
        <v>3</v>
      </c>
      <c r="G288" s="41"/>
      <c r="H288" s="3">
        <f>ROUND(_xlfn.IFERROR(F288*G288," - "),2)</f>
        <v>0</v>
      </c>
      <c r="I288" s="134" t="e">
        <f>H288/$G$1758</f>
        <v>#DIV/0!</v>
      </c>
      <c r="J288" s="122" t="e">
        <f>#REF!</f>
        <v>#REF!</v>
      </c>
    </row>
    <row r="289" spans="1:10" s="12" customFormat="1" ht="14.25" outlineLevel="1">
      <c r="A289" s="7" t="s">
        <v>1308</v>
      </c>
      <c r="B289" s="5" t="s">
        <v>685</v>
      </c>
      <c r="C289" s="116" t="s">
        <v>1856</v>
      </c>
      <c r="D289" s="117" t="s">
        <v>2203</v>
      </c>
      <c r="E289" s="118" t="s">
        <v>86</v>
      </c>
      <c r="F289" s="119">
        <v>9</v>
      </c>
      <c r="G289" s="41"/>
      <c r="H289" s="3">
        <f>ROUND(_xlfn.IFERROR(F289*G289," - "),2)</f>
        <v>0</v>
      </c>
      <c r="I289" s="134" t="e">
        <f>H289/$G$1758</f>
        <v>#DIV/0!</v>
      </c>
      <c r="J289" s="122" t="e">
        <f>#REF!</f>
        <v>#REF!</v>
      </c>
    </row>
    <row r="290" spans="1:10" s="12" customFormat="1" ht="14.25" outlineLevel="1">
      <c r="A290" s="7" t="s">
        <v>1309</v>
      </c>
      <c r="B290" s="5" t="s">
        <v>52</v>
      </c>
      <c r="C290" s="116" t="s">
        <v>1856</v>
      </c>
      <c r="D290" s="117" t="s">
        <v>2204</v>
      </c>
      <c r="E290" s="118" t="s">
        <v>86</v>
      </c>
      <c r="F290" s="119">
        <v>11</v>
      </c>
      <c r="G290" s="41"/>
      <c r="H290" s="3">
        <f>ROUND(_xlfn.IFERROR(F290*G290," - "),2)</f>
        <v>0</v>
      </c>
      <c r="I290" s="134" t="e">
        <f>H290/$G$1758</f>
        <v>#DIV/0!</v>
      </c>
      <c r="J290" s="122" t="e">
        <f>#REF!</f>
        <v>#REF!</v>
      </c>
    </row>
    <row r="291" spans="1:10" s="12" customFormat="1" ht="14.25" outlineLevel="1">
      <c r="A291" s="7" t="s">
        <v>1310</v>
      </c>
      <c r="B291" s="5" t="s">
        <v>758</v>
      </c>
      <c r="C291" s="116" t="s">
        <v>1856</v>
      </c>
      <c r="D291" s="117" t="s">
        <v>2295</v>
      </c>
      <c r="E291" s="118" t="s">
        <v>86</v>
      </c>
      <c r="F291" s="119">
        <v>2</v>
      </c>
      <c r="G291" s="41"/>
      <c r="H291" s="3">
        <f>ROUND(_xlfn.IFERROR(F291*G291," - "),2)</f>
        <v>0</v>
      </c>
      <c r="I291" s="134" t="e">
        <f>H291/$G$1758</f>
        <v>#DIV/0!</v>
      </c>
      <c r="J291" s="122" t="e">
        <f>#REF!</f>
        <v>#REF!</v>
      </c>
    </row>
    <row r="292" spans="1:10" s="12" customFormat="1" ht="14.25" outlineLevel="1">
      <c r="A292" s="7" t="s">
        <v>1311</v>
      </c>
      <c r="B292" s="5" t="s">
        <v>334</v>
      </c>
      <c r="C292" s="116" t="s">
        <v>1856</v>
      </c>
      <c r="D292" s="117" t="s">
        <v>2215</v>
      </c>
      <c r="E292" s="118" t="s">
        <v>2130</v>
      </c>
      <c r="F292" s="119">
        <v>96.54</v>
      </c>
      <c r="G292" s="41"/>
      <c r="H292" s="3">
        <f>ROUND(_xlfn.IFERROR(F292*G292," - "),2)</f>
        <v>0</v>
      </c>
      <c r="I292" s="134" t="e">
        <f>H292/$G$1758</f>
        <v>#DIV/0!</v>
      </c>
      <c r="J292" s="122" t="e">
        <f>#REF!</f>
        <v>#REF!</v>
      </c>
    </row>
    <row r="293" spans="1:10" s="12" customFormat="1" ht="14.25" outlineLevel="1">
      <c r="A293" s="7" t="s">
        <v>1312</v>
      </c>
      <c r="B293" s="5" t="s">
        <v>796</v>
      </c>
      <c r="C293" s="116" t="s">
        <v>1856</v>
      </c>
      <c r="D293" s="117" t="s">
        <v>2206</v>
      </c>
      <c r="E293" s="118" t="s">
        <v>86</v>
      </c>
      <c r="F293" s="119">
        <v>1</v>
      </c>
      <c r="G293" s="41"/>
      <c r="H293" s="3">
        <f>ROUND(_xlfn.IFERROR(F293*G293," - "),2)</f>
        <v>0</v>
      </c>
      <c r="I293" s="134" t="e">
        <f>H293/$G$1758</f>
        <v>#DIV/0!</v>
      </c>
      <c r="J293" s="122" t="e">
        <f>#REF!</f>
        <v>#REF!</v>
      </c>
    </row>
    <row r="294" spans="1:10" s="12" customFormat="1" ht="14.25" outlineLevel="1">
      <c r="A294" s="7" t="s">
        <v>1313</v>
      </c>
      <c r="B294" s="5" t="s">
        <v>315</v>
      </c>
      <c r="C294" s="116" t="s">
        <v>1856</v>
      </c>
      <c r="D294" s="117" t="s">
        <v>2209</v>
      </c>
      <c r="E294" s="118" t="s">
        <v>86</v>
      </c>
      <c r="F294" s="119">
        <v>3</v>
      </c>
      <c r="G294" s="41"/>
      <c r="H294" s="3">
        <f>ROUND(_xlfn.IFERROR(F294*G294," - "),2)</f>
        <v>0</v>
      </c>
      <c r="I294" s="134" t="e">
        <f>H294/$G$1758</f>
        <v>#DIV/0!</v>
      </c>
      <c r="J294" s="122" t="e">
        <f>#REF!</f>
        <v>#REF!</v>
      </c>
    </row>
    <row r="295" spans="1:10" s="12" customFormat="1" ht="14.25" outlineLevel="1">
      <c r="A295" s="7" t="s">
        <v>1314</v>
      </c>
      <c r="B295" s="5" t="s">
        <v>798</v>
      </c>
      <c r="C295" s="116" t="s">
        <v>1856</v>
      </c>
      <c r="D295" s="117" t="s">
        <v>2210</v>
      </c>
      <c r="E295" s="118" t="s">
        <v>2130</v>
      </c>
      <c r="F295" s="119">
        <v>8.1</v>
      </c>
      <c r="G295" s="41"/>
      <c r="H295" s="3">
        <f>ROUND(_xlfn.IFERROR(F295*G295," - "),2)</f>
        <v>0</v>
      </c>
      <c r="I295" s="134" t="e">
        <f>H295/$G$1758</f>
        <v>#DIV/0!</v>
      </c>
      <c r="J295" s="122" t="e">
        <f>#REF!</f>
        <v>#REF!</v>
      </c>
    </row>
    <row r="296" spans="1:10" s="12" customFormat="1" ht="14.25" outlineLevel="1">
      <c r="A296" s="7" t="s">
        <v>1366</v>
      </c>
      <c r="B296" s="5" t="s">
        <v>893</v>
      </c>
      <c r="C296" s="116" t="s">
        <v>1856</v>
      </c>
      <c r="D296" s="117" t="s">
        <v>2296</v>
      </c>
      <c r="E296" s="118" t="s">
        <v>2130</v>
      </c>
      <c r="F296" s="119">
        <v>10.18</v>
      </c>
      <c r="G296" s="41"/>
      <c r="H296" s="3">
        <f>ROUND(_xlfn.IFERROR(F296*G296," - "),2)</f>
        <v>0</v>
      </c>
      <c r="I296" s="134" t="e">
        <f>H296/$G$1758</f>
        <v>#DIV/0!</v>
      </c>
      <c r="J296" s="122" t="e">
        <f>#REF!</f>
        <v>#REF!</v>
      </c>
    </row>
    <row r="297" spans="1:10" s="12" customFormat="1" ht="14.25" outlineLevel="1">
      <c r="A297" s="7" t="s">
        <v>1367</v>
      </c>
      <c r="B297" s="5" t="s">
        <v>644</v>
      </c>
      <c r="C297" s="116" t="s">
        <v>1856</v>
      </c>
      <c r="D297" s="117" t="s">
        <v>2217</v>
      </c>
      <c r="E297" s="118" t="s">
        <v>2130</v>
      </c>
      <c r="F297" s="119">
        <v>20</v>
      </c>
      <c r="G297" s="41"/>
      <c r="H297" s="3">
        <f>ROUND(_xlfn.IFERROR(F297*G297," - "),2)</f>
        <v>0</v>
      </c>
      <c r="I297" s="134" t="e">
        <f>H297/$G$1758</f>
        <v>#DIV/0!</v>
      </c>
      <c r="J297" s="122" t="e">
        <f>#REF!</f>
        <v>#REF!</v>
      </c>
    </row>
    <row r="298" spans="1:10" s="12" customFormat="1" ht="14.25" outlineLevel="1">
      <c r="A298" s="7" t="s">
        <v>1373</v>
      </c>
      <c r="B298" s="17" t="s">
        <v>300</v>
      </c>
      <c r="C298" s="116" t="s">
        <v>2128</v>
      </c>
      <c r="D298" s="117" t="s">
        <v>2216</v>
      </c>
      <c r="E298" s="118" t="s">
        <v>2130</v>
      </c>
      <c r="F298" s="119">
        <v>40.1</v>
      </c>
      <c r="G298" s="41"/>
      <c r="H298" s="3">
        <f>ROUND(_xlfn.IFERROR(F298*G298," - "),2)</f>
        <v>0</v>
      </c>
      <c r="I298" s="134" t="e">
        <f>H298/$G$1758</f>
        <v>#DIV/0!</v>
      </c>
      <c r="J298" s="122" t="e">
        <f>#REF!</f>
        <v>#REF!</v>
      </c>
    </row>
    <row r="299" spans="1:10" s="12" customFormat="1" ht="14.25" outlineLevel="1">
      <c r="A299" s="7" t="s">
        <v>1374</v>
      </c>
      <c r="B299" s="5" t="s">
        <v>653</v>
      </c>
      <c r="C299" s="116" t="s">
        <v>1856</v>
      </c>
      <c r="D299" s="117" t="s">
        <v>2297</v>
      </c>
      <c r="E299" s="118" t="s">
        <v>2130</v>
      </c>
      <c r="F299" s="119">
        <v>39.38</v>
      </c>
      <c r="G299" s="41"/>
      <c r="H299" s="3">
        <f>ROUND(_xlfn.IFERROR(F299*G299," - "),2)</f>
        <v>0</v>
      </c>
      <c r="I299" s="134" t="e">
        <f>H299/$G$1758</f>
        <v>#DIV/0!</v>
      </c>
      <c r="J299" s="122" t="e">
        <f>#REF!</f>
        <v>#REF!</v>
      </c>
    </row>
    <row r="300" spans="1:10" s="12" customFormat="1" ht="25.5" outlineLevel="1">
      <c r="A300" s="7" t="s">
        <v>1381</v>
      </c>
      <c r="B300" s="17" t="s">
        <v>1368</v>
      </c>
      <c r="C300" s="116" t="s">
        <v>1856</v>
      </c>
      <c r="D300" s="135" t="s">
        <v>1415</v>
      </c>
      <c r="E300" s="118" t="s">
        <v>660</v>
      </c>
      <c r="F300" s="119">
        <v>20</v>
      </c>
      <c r="G300" s="41"/>
      <c r="H300" s="3">
        <f>ROUND(_xlfn.IFERROR(F300*G300," - "),2)</f>
        <v>0</v>
      </c>
      <c r="I300" s="134" t="e">
        <f>H300/$G$1758</f>
        <v>#DIV/0!</v>
      </c>
      <c r="J300" s="122" t="e">
        <f>#REF!</f>
        <v>#REF!</v>
      </c>
    </row>
    <row r="301" spans="1:10" s="12" customFormat="1" ht="51" outlineLevel="1">
      <c r="A301" s="7" t="s">
        <v>1412</v>
      </c>
      <c r="B301" s="5" t="s">
        <v>657</v>
      </c>
      <c r="C301" s="116" t="s">
        <v>1856</v>
      </c>
      <c r="D301" s="135" t="s">
        <v>1382</v>
      </c>
      <c r="E301" s="118" t="s">
        <v>659</v>
      </c>
      <c r="F301" s="119">
        <v>30</v>
      </c>
      <c r="G301" s="41"/>
      <c r="H301" s="3">
        <f>ROUND(_xlfn.IFERROR(F301*G301," - "),2)</f>
        <v>0</v>
      </c>
      <c r="I301" s="134" t="e">
        <f>H301/$G$1758</f>
        <v>#DIV/0!</v>
      </c>
      <c r="J301" s="122" t="e">
        <f>#REF!</f>
        <v>#REF!</v>
      </c>
    </row>
    <row r="302" spans="1:10" s="12" customFormat="1" ht="14.25" outlineLevel="1">
      <c r="A302" s="7" t="s">
        <v>1413</v>
      </c>
      <c r="B302" s="17" t="s">
        <v>709</v>
      </c>
      <c r="C302" s="116" t="s">
        <v>1856</v>
      </c>
      <c r="D302" s="117" t="s">
        <v>2220</v>
      </c>
      <c r="E302" s="118" t="s">
        <v>2130</v>
      </c>
      <c r="F302" s="119">
        <v>1.2</v>
      </c>
      <c r="G302" s="41"/>
      <c r="H302" s="3">
        <f>ROUND(_xlfn.IFERROR(F302*G302," - "),2)</f>
        <v>0</v>
      </c>
      <c r="I302" s="134" t="e">
        <f>H302/$G$1758</f>
        <v>#DIV/0!</v>
      </c>
      <c r="J302" s="122" t="e">
        <f>#REF!</f>
        <v>#REF!</v>
      </c>
    </row>
    <row r="303" spans="1:10" s="12" customFormat="1" ht="14.25" outlineLevel="1">
      <c r="A303" s="7" t="s">
        <v>1771</v>
      </c>
      <c r="B303" s="17" t="s">
        <v>658</v>
      </c>
      <c r="C303" s="116" t="s">
        <v>1856</v>
      </c>
      <c r="D303" s="117" t="s">
        <v>2221</v>
      </c>
      <c r="E303" s="118" t="s">
        <v>2130</v>
      </c>
      <c r="F303" s="119">
        <v>1.2</v>
      </c>
      <c r="G303" s="41"/>
      <c r="H303" s="3">
        <f>ROUND(_xlfn.IFERROR(F303*G303," - "),2)</f>
        <v>0</v>
      </c>
      <c r="I303" s="134" t="e">
        <f>H303/$G$1758</f>
        <v>#DIV/0!</v>
      </c>
      <c r="J303" s="122" t="e">
        <f>#REF!</f>
        <v>#REF!</v>
      </c>
    </row>
    <row r="304" spans="1:10" s="12" customFormat="1" ht="14.25" outlineLevel="1">
      <c r="A304" s="259" t="s">
        <v>208</v>
      </c>
      <c r="B304" s="261"/>
      <c r="C304" s="125"/>
      <c r="D304" s="126" t="s">
        <v>1136</v>
      </c>
      <c r="E304" s="127">
        <f>SUM(H305:H321)</f>
        <v>0</v>
      </c>
      <c r="F304" s="127"/>
      <c r="G304" s="127"/>
      <c r="H304" s="127"/>
      <c r="I304" s="128" t="e">
        <f>E304/$G$1758</f>
        <v>#DIV/0!</v>
      </c>
      <c r="J304" s="122" t="e">
        <f>#REF!</f>
        <v>#REF!</v>
      </c>
    </row>
    <row r="305" spans="1:10" s="12" customFormat="1" ht="14.25" outlineLevel="1">
      <c r="A305" s="7" t="s">
        <v>1318</v>
      </c>
      <c r="B305" s="2" t="s">
        <v>301</v>
      </c>
      <c r="C305" s="116" t="s">
        <v>2128</v>
      </c>
      <c r="D305" s="117" t="s">
        <v>2190</v>
      </c>
      <c r="E305" s="118" t="s">
        <v>86</v>
      </c>
      <c r="F305" s="133">
        <v>1</v>
      </c>
      <c r="G305" s="41"/>
      <c r="H305" s="3">
        <f>ROUND(_xlfn.IFERROR(F305*G305," - "),2)</f>
        <v>0</v>
      </c>
      <c r="I305" s="121" t="e">
        <f>H305/$G$1758</f>
        <v>#DIV/0!</v>
      </c>
      <c r="J305" s="122" t="e">
        <f>#REF!</f>
        <v>#REF!</v>
      </c>
    </row>
    <row r="306" spans="1:10" s="12" customFormat="1" ht="38.25" outlineLevel="1">
      <c r="A306" s="7" t="s">
        <v>1319</v>
      </c>
      <c r="B306" s="5" t="s">
        <v>293</v>
      </c>
      <c r="C306" s="116" t="s">
        <v>2128</v>
      </c>
      <c r="D306" s="117" t="s">
        <v>2222</v>
      </c>
      <c r="E306" s="118" t="s">
        <v>2419</v>
      </c>
      <c r="F306" s="119">
        <v>2</v>
      </c>
      <c r="G306" s="41"/>
      <c r="H306" s="3">
        <f>ROUND(_xlfn.IFERROR(F306*G306," - "),2)</f>
        <v>0</v>
      </c>
      <c r="I306" s="134" t="e">
        <f>H306/$G$1758</f>
        <v>#DIV/0!</v>
      </c>
      <c r="J306" s="122" t="e">
        <f>#REF!</f>
        <v>#REF!</v>
      </c>
    </row>
    <row r="307" spans="1:10" s="12" customFormat="1" ht="14.25" outlineLevel="1">
      <c r="A307" s="7" t="s">
        <v>1320</v>
      </c>
      <c r="B307" s="5" t="s">
        <v>324</v>
      </c>
      <c r="C307" s="116" t="s">
        <v>1856</v>
      </c>
      <c r="D307" s="117" t="s">
        <v>2223</v>
      </c>
      <c r="E307" s="118" t="s">
        <v>86</v>
      </c>
      <c r="F307" s="119">
        <v>20</v>
      </c>
      <c r="G307" s="41"/>
      <c r="H307" s="3">
        <f>ROUND(_xlfn.IFERROR(F307*G307," - "),2)</f>
        <v>0</v>
      </c>
      <c r="I307" s="134" t="e">
        <f>H307/$G$1758</f>
        <v>#DIV/0!</v>
      </c>
      <c r="J307" s="122" t="e">
        <f>#REF!</f>
        <v>#REF!</v>
      </c>
    </row>
    <row r="308" spans="1:10" s="12" customFormat="1" ht="25.5" outlineLevel="1">
      <c r="A308" s="7" t="s">
        <v>1321</v>
      </c>
      <c r="B308" s="5" t="s">
        <v>640</v>
      </c>
      <c r="C308" s="116" t="s">
        <v>1856</v>
      </c>
      <c r="D308" s="117" t="s">
        <v>2224</v>
      </c>
      <c r="E308" s="118" t="s">
        <v>86</v>
      </c>
      <c r="F308" s="119">
        <v>20</v>
      </c>
      <c r="G308" s="41"/>
      <c r="H308" s="3">
        <f>ROUND(_xlfn.IFERROR(F308*G308," - "),2)</f>
        <v>0</v>
      </c>
      <c r="I308" s="134" t="e">
        <f>H308/$G$1758</f>
        <v>#DIV/0!</v>
      </c>
      <c r="J308" s="122" t="e">
        <f>#REF!</f>
        <v>#REF!</v>
      </c>
    </row>
    <row r="309" spans="1:10" s="12" customFormat="1" ht="25.5" outlineLevel="1">
      <c r="A309" s="7" t="s">
        <v>1322</v>
      </c>
      <c r="B309" s="20">
        <v>91928</v>
      </c>
      <c r="C309" s="116" t="s">
        <v>2127</v>
      </c>
      <c r="D309" s="117" t="s">
        <v>2225</v>
      </c>
      <c r="E309" s="118" t="s">
        <v>660</v>
      </c>
      <c r="F309" s="119">
        <v>700</v>
      </c>
      <c r="G309" s="41"/>
      <c r="H309" s="3">
        <f>ROUND(_xlfn.IFERROR(F309*G309," - "),2)</f>
        <v>0</v>
      </c>
      <c r="I309" s="134" t="e">
        <f>H309/$G$1758</f>
        <v>#DIV/0!</v>
      </c>
      <c r="J309" s="122" t="e">
        <f>#REF!</f>
        <v>#REF!</v>
      </c>
    </row>
    <row r="310" spans="1:10" s="12" customFormat="1" ht="14.25" outlineLevel="1">
      <c r="A310" s="7" t="s">
        <v>1323</v>
      </c>
      <c r="B310" s="17">
        <v>98307</v>
      </c>
      <c r="C310" s="116" t="s">
        <v>2127</v>
      </c>
      <c r="D310" s="117" t="s">
        <v>2226</v>
      </c>
      <c r="E310" s="118" t="s">
        <v>86</v>
      </c>
      <c r="F310" s="119">
        <v>20</v>
      </c>
      <c r="G310" s="41"/>
      <c r="H310" s="3">
        <f>ROUND(_xlfn.IFERROR(F310*G310," - "),2)</f>
        <v>0</v>
      </c>
      <c r="I310" s="134" t="e">
        <f>H310/$G$1758</f>
        <v>#DIV/0!</v>
      </c>
      <c r="J310" s="122" t="e">
        <f>#REF!</f>
        <v>#REF!</v>
      </c>
    </row>
    <row r="311" spans="1:10" s="12" customFormat="1" ht="14.25" outlineLevel="1">
      <c r="A311" s="7" t="s">
        <v>1324</v>
      </c>
      <c r="B311" s="17" t="s">
        <v>265</v>
      </c>
      <c r="C311" s="116" t="s">
        <v>2128</v>
      </c>
      <c r="D311" s="117" t="s">
        <v>2227</v>
      </c>
      <c r="E311" s="118" t="s">
        <v>660</v>
      </c>
      <c r="F311" s="119">
        <v>350</v>
      </c>
      <c r="G311" s="41"/>
      <c r="H311" s="3">
        <f>ROUND(_xlfn.IFERROR(F311*G311," - "),2)</f>
        <v>0</v>
      </c>
      <c r="I311" s="134" t="e">
        <f>H311/$G$1758</f>
        <v>#DIV/0!</v>
      </c>
      <c r="J311" s="122" t="e">
        <f>#REF!</f>
        <v>#REF!</v>
      </c>
    </row>
    <row r="312" spans="1:10" s="12" customFormat="1" ht="25.5" outlineLevel="1">
      <c r="A312" s="7" t="s">
        <v>1325</v>
      </c>
      <c r="B312" s="20">
        <v>98308</v>
      </c>
      <c r="C312" s="116" t="s">
        <v>2127</v>
      </c>
      <c r="D312" s="117" t="s">
        <v>2228</v>
      </c>
      <c r="E312" s="118" t="s">
        <v>86</v>
      </c>
      <c r="F312" s="119">
        <v>20</v>
      </c>
      <c r="G312" s="41"/>
      <c r="H312" s="3">
        <f>ROUND(_xlfn.IFERROR(F312*G312," - "),2)</f>
        <v>0</v>
      </c>
      <c r="I312" s="134" t="e">
        <f>H312/$G$1758</f>
        <v>#DIV/0!</v>
      </c>
      <c r="J312" s="122" t="e">
        <f>#REF!</f>
        <v>#REF!</v>
      </c>
    </row>
    <row r="313" spans="1:10" s="12" customFormat="1" ht="14.25" outlineLevel="1">
      <c r="A313" s="7" t="s">
        <v>1326</v>
      </c>
      <c r="B313" s="5" t="s">
        <v>264</v>
      </c>
      <c r="C313" s="116" t="s">
        <v>2128</v>
      </c>
      <c r="D313" s="117" t="s">
        <v>2229</v>
      </c>
      <c r="E313" s="118" t="s">
        <v>660</v>
      </c>
      <c r="F313" s="119">
        <v>400</v>
      </c>
      <c r="G313" s="41"/>
      <c r="H313" s="3">
        <f>ROUND(_xlfn.IFERROR(F313*G313," - "),2)</f>
        <v>0</v>
      </c>
      <c r="I313" s="134" t="e">
        <f>H313/$G$1758</f>
        <v>#DIV/0!</v>
      </c>
      <c r="J313" s="122" t="e">
        <f>#REF!</f>
        <v>#REF!</v>
      </c>
    </row>
    <row r="314" spans="1:10" s="12" customFormat="1" ht="14.25" outlineLevel="1">
      <c r="A314" s="7" t="s">
        <v>1327</v>
      </c>
      <c r="B314" s="5" t="s">
        <v>302</v>
      </c>
      <c r="C314" s="116" t="s">
        <v>2128</v>
      </c>
      <c r="D314" s="117" t="s">
        <v>2230</v>
      </c>
      <c r="E314" s="118" t="s">
        <v>86</v>
      </c>
      <c r="F314" s="119">
        <v>40</v>
      </c>
      <c r="G314" s="41"/>
      <c r="H314" s="3">
        <f>ROUND(_xlfn.IFERROR(F314*G314," - "),2)</f>
        <v>0</v>
      </c>
      <c r="I314" s="134" t="e">
        <f>H314/$G$1758</f>
        <v>#DIV/0!</v>
      </c>
      <c r="J314" s="122" t="e">
        <f>#REF!</f>
        <v>#REF!</v>
      </c>
    </row>
    <row r="315" spans="1:10" s="12" customFormat="1" ht="25.5" outlineLevel="1">
      <c r="A315" s="7" t="s">
        <v>1328</v>
      </c>
      <c r="B315" s="5" t="s">
        <v>266</v>
      </c>
      <c r="C315" s="116" t="s">
        <v>2128</v>
      </c>
      <c r="D315" s="135" t="s">
        <v>763</v>
      </c>
      <c r="E315" s="118" t="s">
        <v>86</v>
      </c>
      <c r="F315" s="119">
        <v>21</v>
      </c>
      <c r="G315" s="41"/>
      <c r="H315" s="3">
        <f>ROUND(_xlfn.IFERROR(F315*G315," - "),2)</f>
        <v>0</v>
      </c>
      <c r="I315" s="134" t="e">
        <f>H315/$G$1758</f>
        <v>#DIV/0!</v>
      </c>
      <c r="J315" s="122" t="e">
        <f>#REF!</f>
        <v>#REF!</v>
      </c>
    </row>
    <row r="316" spans="1:10" s="12" customFormat="1" ht="25.5" outlineLevel="1">
      <c r="A316" s="7" t="s">
        <v>1329</v>
      </c>
      <c r="B316" s="17" t="s">
        <v>266</v>
      </c>
      <c r="C316" s="116" t="s">
        <v>2128</v>
      </c>
      <c r="D316" s="135" t="s">
        <v>764</v>
      </c>
      <c r="E316" s="118" t="s">
        <v>86</v>
      </c>
      <c r="F316" s="119">
        <v>19</v>
      </c>
      <c r="G316" s="41"/>
      <c r="H316" s="3">
        <f>ROUND(_xlfn.IFERROR(F316*G316," - "),2)</f>
        <v>0</v>
      </c>
      <c r="I316" s="134" t="e">
        <f>H316/$G$1758</f>
        <v>#DIV/0!</v>
      </c>
      <c r="J316" s="122" t="e">
        <f>#REF!</f>
        <v>#REF!</v>
      </c>
    </row>
    <row r="317" spans="1:10" s="12" customFormat="1" ht="14.25" outlineLevel="1">
      <c r="A317" s="7" t="s">
        <v>1330</v>
      </c>
      <c r="B317" s="5" t="s">
        <v>769</v>
      </c>
      <c r="C317" s="116" t="s">
        <v>1856</v>
      </c>
      <c r="D317" s="117" t="s">
        <v>2231</v>
      </c>
      <c r="E317" s="118" t="s">
        <v>660</v>
      </c>
      <c r="F317" s="119">
        <v>200</v>
      </c>
      <c r="G317" s="41"/>
      <c r="H317" s="3">
        <f>ROUND(_xlfn.IFERROR(F317*G317," - "),2)</f>
        <v>0</v>
      </c>
      <c r="I317" s="134" t="e">
        <f>H317/$G$1758</f>
        <v>#DIV/0!</v>
      </c>
      <c r="J317" s="122" t="e">
        <f>#REF!</f>
        <v>#REF!</v>
      </c>
    </row>
    <row r="318" spans="1:10" s="43" customFormat="1" ht="25.5" outlineLevel="1">
      <c r="A318" s="7" t="s">
        <v>1331</v>
      </c>
      <c r="B318" s="4" t="s">
        <v>323</v>
      </c>
      <c r="C318" s="116" t="s">
        <v>1856</v>
      </c>
      <c r="D318" s="117" t="s">
        <v>2298</v>
      </c>
      <c r="E318" s="118" t="s">
        <v>86</v>
      </c>
      <c r="F318" s="137">
        <v>2</v>
      </c>
      <c r="G318" s="41"/>
      <c r="H318" s="3">
        <f>ROUND(_xlfn.IFERROR(F318*G318," - "),2)</f>
        <v>0</v>
      </c>
      <c r="I318" s="123" t="e">
        <f>H318/$G$1758</f>
        <v>#DIV/0!</v>
      </c>
      <c r="J318" s="122" t="e">
        <f>#REF!</f>
        <v>#REF!</v>
      </c>
    </row>
    <row r="319" spans="1:10" s="43" customFormat="1" ht="25.5" outlineLevel="1">
      <c r="A319" s="7" t="s">
        <v>1332</v>
      </c>
      <c r="B319" s="17">
        <v>91930</v>
      </c>
      <c r="C319" s="116" t="s">
        <v>2127</v>
      </c>
      <c r="D319" s="117" t="s">
        <v>2299</v>
      </c>
      <c r="E319" s="118" t="s">
        <v>660</v>
      </c>
      <c r="F319" s="137">
        <v>150</v>
      </c>
      <c r="G319" s="41"/>
      <c r="H319" s="3">
        <f>ROUND(_xlfn.IFERROR(F319*G319," - "),2)</f>
        <v>0</v>
      </c>
      <c r="I319" s="123" t="e">
        <f>H319/$G$1758</f>
        <v>#DIV/0!</v>
      </c>
      <c r="J319" s="122" t="e">
        <f>#REF!</f>
        <v>#REF!</v>
      </c>
    </row>
    <row r="320" spans="1:10" s="43" customFormat="1" ht="25.5" outlineLevel="1">
      <c r="A320" s="7" t="s">
        <v>1333</v>
      </c>
      <c r="B320" s="17">
        <v>91932</v>
      </c>
      <c r="C320" s="116" t="s">
        <v>2127</v>
      </c>
      <c r="D320" s="117" t="s">
        <v>2300</v>
      </c>
      <c r="E320" s="118" t="s">
        <v>660</v>
      </c>
      <c r="F320" s="137">
        <v>60</v>
      </c>
      <c r="G320" s="41"/>
      <c r="H320" s="3">
        <f>ROUND(_xlfn.IFERROR(F320*G320," - "),2)</f>
        <v>0</v>
      </c>
      <c r="I320" s="123" t="e">
        <f>H320/$G$1758</f>
        <v>#DIV/0!</v>
      </c>
      <c r="J320" s="122" t="e">
        <f>#REF!</f>
        <v>#REF!</v>
      </c>
    </row>
    <row r="321" spans="1:10" s="43" customFormat="1" ht="25.5" outlineLevel="1">
      <c r="A321" s="7" t="s">
        <v>1334</v>
      </c>
      <c r="B321" s="17">
        <v>91934</v>
      </c>
      <c r="C321" s="116" t="s">
        <v>2127</v>
      </c>
      <c r="D321" s="117" t="s">
        <v>2301</v>
      </c>
      <c r="E321" s="118" t="s">
        <v>660</v>
      </c>
      <c r="F321" s="137">
        <v>20</v>
      </c>
      <c r="G321" s="41"/>
      <c r="H321" s="3">
        <f>ROUND(_xlfn.IFERROR(F321*G321," - "),2)</f>
        <v>0</v>
      </c>
      <c r="I321" s="123" t="e">
        <f>H321/$G$1758</f>
        <v>#DIV/0!</v>
      </c>
      <c r="J321" s="122" t="e">
        <f>#REF!</f>
        <v>#REF!</v>
      </c>
    </row>
    <row r="322" spans="1:10" s="12" customFormat="1" ht="14.25" outlineLevel="1">
      <c r="A322" s="259" t="s">
        <v>1335</v>
      </c>
      <c r="B322" s="261"/>
      <c r="C322" s="125"/>
      <c r="D322" s="126" t="s">
        <v>1135</v>
      </c>
      <c r="E322" s="127">
        <f>SUM(H323:H352)</f>
        <v>0</v>
      </c>
      <c r="F322" s="127"/>
      <c r="G322" s="127"/>
      <c r="H322" s="127"/>
      <c r="I322" s="128" t="e">
        <f>E322/$G$1758</f>
        <v>#DIV/0!</v>
      </c>
      <c r="J322" s="122" t="e">
        <f>#REF!</f>
        <v>#REF!</v>
      </c>
    </row>
    <row r="323" spans="1:10" s="12" customFormat="1" ht="14.25" outlineLevel="1">
      <c r="A323" s="7" t="s">
        <v>1336</v>
      </c>
      <c r="B323" s="2" t="s">
        <v>322</v>
      </c>
      <c r="C323" s="116" t="s">
        <v>1856</v>
      </c>
      <c r="D323" s="117" t="s">
        <v>2232</v>
      </c>
      <c r="E323" s="118" t="s">
        <v>86</v>
      </c>
      <c r="F323" s="133">
        <v>12</v>
      </c>
      <c r="G323" s="41"/>
      <c r="H323" s="3">
        <f>ROUND(_xlfn.IFERROR(F323*G323," - "),2)</f>
        <v>0</v>
      </c>
      <c r="I323" s="121" t="e">
        <f>H323/$G$1758</f>
        <v>#DIV/0!</v>
      </c>
      <c r="J323" s="122" t="e">
        <f>#REF!</f>
        <v>#REF!</v>
      </c>
    </row>
    <row r="324" spans="1:10" s="12" customFormat="1" ht="14.25" outlineLevel="1">
      <c r="A324" s="7" t="s">
        <v>1337</v>
      </c>
      <c r="B324" s="17" t="s">
        <v>219</v>
      </c>
      <c r="C324" s="116" t="s">
        <v>2128</v>
      </c>
      <c r="D324" s="117" t="s">
        <v>2233</v>
      </c>
      <c r="E324" s="118" t="s">
        <v>86</v>
      </c>
      <c r="F324" s="119">
        <v>9</v>
      </c>
      <c r="G324" s="41"/>
      <c r="H324" s="3">
        <f>ROUND(_xlfn.IFERROR(F324*G324," - "),2)</f>
        <v>0</v>
      </c>
      <c r="I324" s="134" t="e">
        <f>H324/$G$1758</f>
        <v>#DIV/0!</v>
      </c>
      <c r="J324" s="122" t="e">
        <f>#REF!</f>
        <v>#REF!</v>
      </c>
    </row>
    <row r="325" spans="1:10" s="12" customFormat="1" ht="14.25" outlineLevel="1">
      <c r="A325" s="7" t="s">
        <v>1338</v>
      </c>
      <c r="B325" s="5" t="s">
        <v>1831</v>
      </c>
      <c r="C325" s="116" t="s">
        <v>1856</v>
      </c>
      <c r="D325" s="117" t="s">
        <v>2234</v>
      </c>
      <c r="E325" s="118" t="s">
        <v>86</v>
      </c>
      <c r="F325" s="119">
        <v>12</v>
      </c>
      <c r="G325" s="41"/>
      <c r="H325" s="3">
        <f>ROUND(_xlfn.IFERROR(F325*G325," - "),2)</f>
        <v>0</v>
      </c>
      <c r="I325" s="134" t="e">
        <f>H325/$G$1758</f>
        <v>#DIV/0!</v>
      </c>
      <c r="J325" s="122" t="e">
        <f>#REF!</f>
        <v>#REF!</v>
      </c>
    </row>
    <row r="326" spans="1:10" s="12" customFormat="1" ht="14.25" outlineLevel="1">
      <c r="A326" s="7" t="s">
        <v>1339</v>
      </c>
      <c r="B326" s="17" t="s">
        <v>767</v>
      </c>
      <c r="C326" s="116" t="s">
        <v>1856</v>
      </c>
      <c r="D326" s="117" t="s">
        <v>2235</v>
      </c>
      <c r="E326" s="118" t="s">
        <v>86</v>
      </c>
      <c r="F326" s="119">
        <v>2</v>
      </c>
      <c r="G326" s="41"/>
      <c r="H326" s="3">
        <f>ROUND(_xlfn.IFERROR(F326*G326," - "),2)</f>
        <v>0</v>
      </c>
      <c r="I326" s="134" t="e">
        <f>H326/$G$1758</f>
        <v>#DIV/0!</v>
      </c>
      <c r="J326" s="122" t="e">
        <f>#REF!</f>
        <v>#REF!</v>
      </c>
    </row>
    <row r="327" spans="1:10" s="12" customFormat="1" ht="25.5" outlineLevel="1">
      <c r="A327" s="7" t="s">
        <v>1340</v>
      </c>
      <c r="B327" s="5" t="s">
        <v>117</v>
      </c>
      <c r="C327" s="116" t="s">
        <v>1856</v>
      </c>
      <c r="D327" s="117" t="s">
        <v>2236</v>
      </c>
      <c r="E327" s="118" t="s">
        <v>86</v>
      </c>
      <c r="F327" s="119">
        <v>5</v>
      </c>
      <c r="G327" s="41"/>
      <c r="H327" s="3">
        <f>ROUND(_xlfn.IFERROR(F327*G327," - "),2)</f>
        <v>0</v>
      </c>
      <c r="I327" s="134" t="e">
        <f>H327/$G$1758</f>
        <v>#DIV/0!</v>
      </c>
      <c r="J327" s="122" t="e">
        <f>#REF!</f>
        <v>#REF!</v>
      </c>
    </row>
    <row r="328" spans="1:10" s="12" customFormat="1" ht="14.25" outlineLevel="1">
      <c r="A328" s="7" t="s">
        <v>1341</v>
      </c>
      <c r="B328" s="17" t="s">
        <v>272</v>
      </c>
      <c r="C328" s="116" t="s">
        <v>2128</v>
      </c>
      <c r="D328" s="117" t="s">
        <v>2239</v>
      </c>
      <c r="E328" s="118" t="s">
        <v>86</v>
      </c>
      <c r="F328" s="119">
        <v>5</v>
      </c>
      <c r="G328" s="41"/>
      <c r="H328" s="3">
        <f>ROUND(_xlfn.IFERROR(F328*G328," - "),2)</f>
        <v>0</v>
      </c>
      <c r="I328" s="134" t="e">
        <f>H328/$G$1758</f>
        <v>#DIV/0!</v>
      </c>
      <c r="J328" s="122" t="e">
        <f>#REF!</f>
        <v>#REF!</v>
      </c>
    </row>
    <row r="329" spans="1:10" s="12" customFormat="1" ht="14.25" outlineLevel="1">
      <c r="A329" s="7" t="s">
        <v>1342</v>
      </c>
      <c r="B329" s="17" t="s">
        <v>688</v>
      </c>
      <c r="C329" s="116" t="s">
        <v>1856</v>
      </c>
      <c r="D329" s="117" t="s">
        <v>2237</v>
      </c>
      <c r="E329" s="118" t="s">
        <v>660</v>
      </c>
      <c r="F329" s="119">
        <v>0.8</v>
      </c>
      <c r="G329" s="41"/>
      <c r="H329" s="3">
        <f>ROUND(_xlfn.IFERROR(F329*G329," - "),2)</f>
        <v>0</v>
      </c>
      <c r="I329" s="134" t="e">
        <f>H329/$G$1758</f>
        <v>#DIV/0!</v>
      </c>
      <c r="J329" s="122" t="e">
        <f>#REF!</f>
        <v>#REF!</v>
      </c>
    </row>
    <row r="330" spans="1:10" s="12" customFormat="1" ht="14.25" outlineLevel="1">
      <c r="A330" s="7" t="s">
        <v>1343</v>
      </c>
      <c r="B330" s="17" t="s">
        <v>958</v>
      </c>
      <c r="C330" s="116" t="s">
        <v>1856</v>
      </c>
      <c r="D330" s="117" t="s">
        <v>2238</v>
      </c>
      <c r="E330" s="118" t="s">
        <v>86</v>
      </c>
      <c r="F330" s="119">
        <v>1</v>
      </c>
      <c r="G330" s="41"/>
      <c r="H330" s="3">
        <f>ROUND(_xlfn.IFERROR(F330*G330," - "),2)</f>
        <v>0</v>
      </c>
      <c r="I330" s="134" t="e">
        <f>H330/$G$1758</f>
        <v>#DIV/0!</v>
      </c>
      <c r="J330" s="122" t="e">
        <f>#REF!</f>
        <v>#REF!</v>
      </c>
    </row>
    <row r="331" spans="1:10" s="12" customFormat="1" ht="14.25" outlineLevel="1">
      <c r="A331" s="7" t="s">
        <v>1344</v>
      </c>
      <c r="B331" s="17" t="s">
        <v>766</v>
      </c>
      <c r="C331" s="116" t="s">
        <v>1856</v>
      </c>
      <c r="D331" s="117" t="s">
        <v>2302</v>
      </c>
      <c r="E331" s="118" t="s">
        <v>2419</v>
      </c>
      <c r="F331" s="119">
        <v>1</v>
      </c>
      <c r="G331" s="41"/>
      <c r="H331" s="3">
        <f>ROUND(_xlfn.IFERROR(F331*G331," - "),2)</f>
        <v>0</v>
      </c>
      <c r="I331" s="134" t="e">
        <f>H331/$G$1758</f>
        <v>#DIV/0!</v>
      </c>
      <c r="J331" s="122" t="e">
        <f>#REF!</f>
        <v>#REF!</v>
      </c>
    </row>
    <row r="332" spans="1:10" s="12" customFormat="1" ht="14.25" outlineLevel="1">
      <c r="A332" s="7" t="s">
        <v>1345</v>
      </c>
      <c r="B332" s="17" t="s">
        <v>918</v>
      </c>
      <c r="C332" s="116" t="s">
        <v>1856</v>
      </c>
      <c r="D332" s="117" t="s">
        <v>2303</v>
      </c>
      <c r="E332" s="118" t="s">
        <v>2419</v>
      </c>
      <c r="F332" s="119">
        <v>2</v>
      </c>
      <c r="G332" s="41"/>
      <c r="H332" s="3">
        <f>ROUND(_xlfn.IFERROR(F332*G332," - "),2)</f>
        <v>0</v>
      </c>
      <c r="I332" s="134" t="e">
        <f>H332/$G$1758</f>
        <v>#DIV/0!</v>
      </c>
      <c r="J332" s="122" t="e">
        <f>#REF!</f>
        <v>#REF!</v>
      </c>
    </row>
    <row r="333" spans="1:10" s="12" customFormat="1" ht="14.25" outlineLevel="1">
      <c r="A333" s="7" t="s">
        <v>1346</v>
      </c>
      <c r="B333" s="17" t="s">
        <v>116</v>
      </c>
      <c r="C333" s="116" t="s">
        <v>1856</v>
      </c>
      <c r="D333" s="117" t="s">
        <v>2240</v>
      </c>
      <c r="E333" s="118" t="s">
        <v>86</v>
      </c>
      <c r="F333" s="119">
        <v>2</v>
      </c>
      <c r="G333" s="41"/>
      <c r="H333" s="3">
        <f>ROUND(_xlfn.IFERROR(F333*G333," - "),2)</f>
        <v>0</v>
      </c>
      <c r="I333" s="134" t="e">
        <f>H333/$G$1758</f>
        <v>#DIV/0!</v>
      </c>
      <c r="J333" s="122" t="e">
        <f>#REF!</f>
        <v>#REF!</v>
      </c>
    </row>
    <row r="334" spans="1:10" s="12" customFormat="1" ht="14.25" outlineLevel="1">
      <c r="A334" s="7" t="s">
        <v>1347</v>
      </c>
      <c r="B334" s="17" t="s">
        <v>668</v>
      </c>
      <c r="C334" s="116" t="s">
        <v>1856</v>
      </c>
      <c r="D334" s="135" t="s">
        <v>814</v>
      </c>
      <c r="E334" s="118" t="s">
        <v>86</v>
      </c>
      <c r="F334" s="119">
        <v>5</v>
      </c>
      <c r="G334" s="41"/>
      <c r="H334" s="3">
        <f>ROUND(_xlfn.IFERROR(F334*G334," - "),2)</f>
        <v>0</v>
      </c>
      <c r="I334" s="134" t="e">
        <f>H334/$G$1758</f>
        <v>#DIV/0!</v>
      </c>
      <c r="J334" s="122" t="e">
        <f>#REF!</f>
        <v>#REF!</v>
      </c>
    </row>
    <row r="335" spans="1:10" s="12" customFormat="1" ht="25.5" outlineLevel="1">
      <c r="A335" s="7" t="s">
        <v>1348</v>
      </c>
      <c r="B335" s="17" t="s">
        <v>93</v>
      </c>
      <c r="C335" s="116" t="s">
        <v>1856</v>
      </c>
      <c r="D335" s="117" t="s">
        <v>2241</v>
      </c>
      <c r="E335" s="118" t="s">
        <v>86</v>
      </c>
      <c r="F335" s="119">
        <v>10</v>
      </c>
      <c r="G335" s="41"/>
      <c r="H335" s="3">
        <f>ROUND(_xlfn.IFERROR(F335*G335," - "),2)</f>
        <v>0</v>
      </c>
      <c r="I335" s="134" t="e">
        <f>H335/$G$1758</f>
        <v>#DIV/0!</v>
      </c>
      <c r="J335" s="122" t="e">
        <f>#REF!</f>
        <v>#REF!</v>
      </c>
    </row>
    <row r="336" spans="1:10" s="12" customFormat="1" ht="14.25" outlineLevel="1">
      <c r="A336" s="7" t="s">
        <v>1349</v>
      </c>
      <c r="B336" s="17" t="s">
        <v>321</v>
      </c>
      <c r="C336" s="116" t="s">
        <v>1856</v>
      </c>
      <c r="D336" s="117" t="s">
        <v>2242</v>
      </c>
      <c r="E336" s="118" t="s">
        <v>86</v>
      </c>
      <c r="F336" s="119">
        <v>2</v>
      </c>
      <c r="G336" s="41"/>
      <c r="H336" s="3">
        <f>ROUND(_xlfn.IFERROR(F336*G336," - "),2)</f>
        <v>0</v>
      </c>
      <c r="I336" s="134" t="e">
        <f>H336/$G$1758</f>
        <v>#DIV/0!</v>
      </c>
      <c r="J336" s="122" t="e">
        <f>#REF!</f>
        <v>#REF!</v>
      </c>
    </row>
    <row r="337" spans="1:10" s="12" customFormat="1" ht="14.25" outlineLevel="1">
      <c r="A337" s="7" t="s">
        <v>1350</v>
      </c>
      <c r="B337" s="5" t="s">
        <v>320</v>
      </c>
      <c r="C337" s="116" t="s">
        <v>1856</v>
      </c>
      <c r="D337" s="117" t="s">
        <v>2243</v>
      </c>
      <c r="E337" s="118" t="s">
        <v>86</v>
      </c>
      <c r="F337" s="119">
        <v>2</v>
      </c>
      <c r="G337" s="41"/>
      <c r="H337" s="3">
        <f>ROUND(_xlfn.IFERROR(F337*G337," - "),2)</f>
        <v>0</v>
      </c>
      <c r="I337" s="134" t="e">
        <f>H337/$G$1758</f>
        <v>#DIV/0!</v>
      </c>
      <c r="J337" s="122" t="e">
        <f>#REF!</f>
        <v>#REF!</v>
      </c>
    </row>
    <row r="338" spans="1:10" s="12" customFormat="1" ht="14.25" outlineLevel="1">
      <c r="A338" s="7" t="s">
        <v>1351</v>
      </c>
      <c r="B338" s="17" t="s">
        <v>669</v>
      </c>
      <c r="C338" s="116" t="s">
        <v>1856</v>
      </c>
      <c r="D338" s="117" t="s">
        <v>2304</v>
      </c>
      <c r="E338" s="118" t="s">
        <v>2419</v>
      </c>
      <c r="F338" s="119">
        <v>1</v>
      </c>
      <c r="G338" s="41"/>
      <c r="H338" s="3">
        <f>ROUND(_xlfn.IFERROR(F338*G338," - "),2)</f>
        <v>0</v>
      </c>
      <c r="I338" s="134" t="e">
        <f>H338/$G$1758</f>
        <v>#DIV/0!</v>
      </c>
      <c r="J338" s="122" t="e">
        <f>#REF!</f>
        <v>#REF!</v>
      </c>
    </row>
    <row r="339" spans="1:10" s="12" customFormat="1" ht="14.25" outlineLevel="1">
      <c r="A339" s="7" t="s">
        <v>1352</v>
      </c>
      <c r="B339" s="17" t="s">
        <v>665</v>
      </c>
      <c r="C339" s="116" t="s">
        <v>1856</v>
      </c>
      <c r="D339" s="117" t="s">
        <v>2305</v>
      </c>
      <c r="E339" s="118" t="s">
        <v>86</v>
      </c>
      <c r="F339" s="119">
        <v>1</v>
      </c>
      <c r="G339" s="41"/>
      <c r="H339" s="3">
        <f>ROUND(_xlfn.IFERROR(F339*G339," - "),2)</f>
        <v>0</v>
      </c>
      <c r="I339" s="134" t="e">
        <f>H339/$G$1758</f>
        <v>#DIV/0!</v>
      </c>
      <c r="J339" s="122" t="e">
        <f>#REF!</f>
        <v>#REF!</v>
      </c>
    </row>
    <row r="340" spans="1:10" s="12" customFormat="1" ht="14.25" outlineLevel="1">
      <c r="A340" s="7" t="s">
        <v>1353</v>
      </c>
      <c r="B340" s="17" t="s">
        <v>771</v>
      </c>
      <c r="C340" s="116" t="s">
        <v>1856</v>
      </c>
      <c r="D340" s="117" t="s">
        <v>2244</v>
      </c>
      <c r="E340" s="118" t="s">
        <v>86</v>
      </c>
      <c r="F340" s="119">
        <v>2</v>
      </c>
      <c r="G340" s="41"/>
      <c r="H340" s="3">
        <f>ROUND(_xlfn.IFERROR(F340*G340," - "),2)</f>
        <v>0</v>
      </c>
      <c r="I340" s="134" t="e">
        <f>H340/$G$1758</f>
        <v>#DIV/0!</v>
      </c>
      <c r="J340" s="122" t="e">
        <f>#REF!</f>
        <v>#REF!</v>
      </c>
    </row>
    <row r="341" spans="1:10" s="12" customFormat="1" ht="14.25" outlineLevel="1">
      <c r="A341" s="7" t="s">
        <v>1354</v>
      </c>
      <c r="B341" s="17" t="s">
        <v>772</v>
      </c>
      <c r="C341" s="116" t="s">
        <v>1856</v>
      </c>
      <c r="D341" s="117" t="s">
        <v>2245</v>
      </c>
      <c r="E341" s="118" t="s">
        <v>86</v>
      </c>
      <c r="F341" s="119">
        <v>4</v>
      </c>
      <c r="G341" s="41"/>
      <c r="H341" s="3">
        <f>ROUND(_xlfn.IFERROR(F341*G341," - "),2)</f>
        <v>0</v>
      </c>
      <c r="I341" s="134" t="e">
        <f>H341/$G$1758</f>
        <v>#DIV/0!</v>
      </c>
      <c r="J341" s="122" t="e">
        <f>#REF!</f>
        <v>#REF!</v>
      </c>
    </row>
    <row r="342" spans="1:10" s="12" customFormat="1" ht="14.25" outlineLevel="1">
      <c r="A342" s="7" t="s">
        <v>1355</v>
      </c>
      <c r="B342" s="2" t="s">
        <v>217</v>
      </c>
      <c r="C342" s="116" t="s">
        <v>2128</v>
      </c>
      <c r="D342" s="117" t="s">
        <v>2271</v>
      </c>
      <c r="E342" s="118" t="s">
        <v>86</v>
      </c>
      <c r="F342" s="124">
        <v>1</v>
      </c>
      <c r="G342" s="41"/>
      <c r="H342" s="3">
        <f>ROUND(_xlfn.IFERROR(F342*G342," - "),2)</f>
        <v>0</v>
      </c>
      <c r="I342" s="121" t="e">
        <f>H342/$G$1758</f>
        <v>#DIV/0!</v>
      </c>
      <c r="J342" s="122" t="e">
        <f>#REF!</f>
        <v>#REF!</v>
      </c>
    </row>
    <row r="343" spans="1:10" s="12" customFormat="1" ht="14.25" outlineLevel="1">
      <c r="A343" s="7" t="s">
        <v>1356</v>
      </c>
      <c r="B343" s="2" t="s">
        <v>218</v>
      </c>
      <c r="C343" s="116" t="s">
        <v>2128</v>
      </c>
      <c r="D343" s="135" t="s">
        <v>1361</v>
      </c>
      <c r="E343" s="118" t="s">
        <v>86</v>
      </c>
      <c r="F343" s="129">
        <v>4</v>
      </c>
      <c r="G343" s="41"/>
      <c r="H343" s="3">
        <f>ROUND(_xlfn.IFERROR(F343*G343," - "),2)</f>
        <v>0</v>
      </c>
      <c r="I343" s="123" t="e">
        <f>H343/$G$1758</f>
        <v>#DIV/0!</v>
      </c>
      <c r="J343" s="122" t="e">
        <f>#REF!</f>
        <v>#REF!</v>
      </c>
    </row>
    <row r="344" spans="1:10" s="12" customFormat="1" ht="14.25" outlineLevel="1">
      <c r="A344" s="7" t="s">
        <v>1357</v>
      </c>
      <c r="B344" s="2" t="s">
        <v>219</v>
      </c>
      <c r="C344" s="116" t="s">
        <v>2128</v>
      </c>
      <c r="D344" s="135" t="s">
        <v>1362</v>
      </c>
      <c r="E344" s="118" t="s">
        <v>86</v>
      </c>
      <c r="F344" s="129">
        <v>2</v>
      </c>
      <c r="G344" s="41"/>
      <c r="H344" s="3">
        <f>ROUND(_xlfn.IFERROR(F344*G344," - "),2)</f>
        <v>0</v>
      </c>
      <c r="I344" s="123" t="e">
        <f>H344/$G$1758</f>
        <v>#DIV/0!</v>
      </c>
      <c r="J344" s="122" t="e">
        <f>#REF!</f>
        <v>#REF!</v>
      </c>
    </row>
    <row r="345" spans="1:10" s="12" customFormat="1" ht="14.25" outlineLevel="1">
      <c r="A345" s="7" t="s">
        <v>1358</v>
      </c>
      <c r="B345" s="23" t="s">
        <v>960</v>
      </c>
      <c r="C345" s="116" t="s">
        <v>1856</v>
      </c>
      <c r="D345" s="135" t="s">
        <v>1363</v>
      </c>
      <c r="E345" s="118" t="s">
        <v>86</v>
      </c>
      <c r="F345" s="124">
        <v>4</v>
      </c>
      <c r="G345" s="41"/>
      <c r="H345" s="3">
        <f>ROUND(_xlfn.IFERROR(F345*G345," - "),2)</f>
        <v>0</v>
      </c>
      <c r="I345" s="121" t="e">
        <f>H345/$G$1758</f>
        <v>#DIV/0!</v>
      </c>
      <c r="J345" s="122" t="e">
        <f>#REF!</f>
        <v>#REF!</v>
      </c>
    </row>
    <row r="346" spans="1:10" s="12" customFormat="1" ht="38.25" outlineLevel="1">
      <c r="A346" s="7" t="s">
        <v>1359</v>
      </c>
      <c r="B346" s="23" t="s">
        <v>123</v>
      </c>
      <c r="C346" s="116" t="s">
        <v>1856</v>
      </c>
      <c r="D346" s="117" t="s">
        <v>1143</v>
      </c>
      <c r="E346" s="118" t="s">
        <v>86</v>
      </c>
      <c r="F346" s="124">
        <v>4</v>
      </c>
      <c r="G346" s="41"/>
      <c r="H346" s="3">
        <f>ROUND(_xlfn.IFERROR(F346*G346," - "),2)</f>
        <v>0</v>
      </c>
      <c r="I346" s="121" t="e">
        <f>H346/$G$1758</f>
        <v>#DIV/0!</v>
      </c>
      <c r="J346" s="122" t="e">
        <f>#REF!</f>
        <v>#REF!</v>
      </c>
    </row>
    <row r="347" spans="1:10" s="12" customFormat="1" ht="25.5" outlineLevel="1">
      <c r="A347" s="7" t="s">
        <v>1360</v>
      </c>
      <c r="B347" s="23" t="s">
        <v>959</v>
      </c>
      <c r="C347" s="116" t="s">
        <v>691</v>
      </c>
      <c r="D347" s="117" t="s">
        <v>2306</v>
      </c>
      <c r="E347" s="118" t="s">
        <v>660</v>
      </c>
      <c r="F347" s="124">
        <v>1.38</v>
      </c>
      <c r="G347" s="41"/>
      <c r="H347" s="3">
        <f>ROUND(_xlfn.IFERROR(F347*G347," - "),2)</f>
        <v>0</v>
      </c>
      <c r="I347" s="121" t="e">
        <f>H347/$G$1758</f>
        <v>#DIV/0!</v>
      </c>
      <c r="J347" s="122" t="e">
        <f>#REF!</f>
        <v>#REF!</v>
      </c>
    </row>
    <row r="348" spans="1:10" s="12" customFormat="1" ht="14.25" outlineLevel="1">
      <c r="A348" s="7" t="s">
        <v>1365</v>
      </c>
      <c r="B348" s="17" t="s">
        <v>272</v>
      </c>
      <c r="C348" s="116" t="s">
        <v>2128</v>
      </c>
      <c r="D348" s="135" t="s">
        <v>1364</v>
      </c>
      <c r="E348" s="118" t="s">
        <v>86</v>
      </c>
      <c r="F348" s="119">
        <v>2</v>
      </c>
      <c r="G348" s="41"/>
      <c r="H348" s="3">
        <f>ROUND(_xlfn.IFERROR(F348*G348," - "),2)</f>
        <v>0</v>
      </c>
      <c r="I348" s="134" t="e">
        <f>H348/$G$1758</f>
        <v>#DIV/0!</v>
      </c>
      <c r="J348" s="122" t="e">
        <f>#REF!</f>
        <v>#REF!</v>
      </c>
    </row>
    <row r="349" spans="1:10" s="12" customFormat="1" ht="25.5" outlineLevel="1">
      <c r="A349" s="7" t="s">
        <v>1369</v>
      </c>
      <c r="B349" s="17" t="s">
        <v>277</v>
      </c>
      <c r="C349" s="116" t="s">
        <v>2128</v>
      </c>
      <c r="D349" s="117" t="s">
        <v>2248</v>
      </c>
      <c r="E349" s="118" t="s">
        <v>660</v>
      </c>
      <c r="F349" s="119">
        <v>40</v>
      </c>
      <c r="G349" s="41"/>
      <c r="H349" s="3">
        <f>ROUND(_xlfn.IFERROR(F349*G349," - "),2)</f>
        <v>0</v>
      </c>
      <c r="I349" s="134" t="e">
        <f>H349/$G$1758</f>
        <v>#DIV/0!</v>
      </c>
      <c r="J349" s="122" t="e">
        <f>#REF!</f>
        <v>#REF!</v>
      </c>
    </row>
    <row r="350" spans="1:10" s="12" customFormat="1" ht="25.5" outlineLevel="1">
      <c r="A350" s="7" t="s">
        <v>1370</v>
      </c>
      <c r="B350" s="17" t="s">
        <v>276</v>
      </c>
      <c r="C350" s="116" t="s">
        <v>2128</v>
      </c>
      <c r="D350" s="117" t="s">
        <v>2249</v>
      </c>
      <c r="E350" s="118" t="s">
        <v>660</v>
      </c>
      <c r="F350" s="119">
        <v>60</v>
      </c>
      <c r="G350" s="41"/>
      <c r="H350" s="3">
        <f>ROUND(_xlfn.IFERROR(F350*G350," - "),2)</f>
        <v>0</v>
      </c>
      <c r="I350" s="134" t="e">
        <f>H350/$G$1758</f>
        <v>#DIV/0!</v>
      </c>
      <c r="J350" s="122" t="e">
        <f>#REF!</f>
        <v>#REF!</v>
      </c>
    </row>
    <row r="351" spans="1:10" s="12" customFormat="1" ht="25.5" outlineLevel="1">
      <c r="A351" s="7" t="s">
        <v>1749</v>
      </c>
      <c r="B351" s="17" t="s">
        <v>275</v>
      </c>
      <c r="C351" s="116" t="s">
        <v>2128</v>
      </c>
      <c r="D351" s="117" t="s">
        <v>2250</v>
      </c>
      <c r="E351" s="118" t="s">
        <v>660</v>
      </c>
      <c r="F351" s="119">
        <v>80</v>
      </c>
      <c r="G351" s="41"/>
      <c r="H351" s="3">
        <f>ROUND(_xlfn.IFERROR(F351*G351," - "),2)</f>
        <v>0</v>
      </c>
      <c r="I351" s="134" t="e">
        <f>H351/$G$1758</f>
        <v>#DIV/0!</v>
      </c>
      <c r="J351" s="122" t="e">
        <f>#REF!</f>
        <v>#REF!</v>
      </c>
    </row>
    <row r="352" spans="1:10" s="12" customFormat="1" ht="25.5" outlineLevel="1">
      <c r="A352" s="7" t="s">
        <v>1840</v>
      </c>
      <c r="B352" s="17" t="s">
        <v>274</v>
      </c>
      <c r="C352" s="116" t="s">
        <v>2128</v>
      </c>
      <c r="D352" s="117" t="s">
        <v>2251</v>
      </c>
      <c r="E352" s="118" t="s">
        <v>660</v>
      </c>
      <c r="F352" s="119">
        <v>100</v>
      </c>
      <c r="G352" s="41"/>
      <c r="H352" s="3">
        <f>ROUND(_xlfn.IFERROR(F352*G352," - "),2)</f>
        <v>0</v>
      </c>
      <c r="I352" s="134" t="e">
        <f>H352/$G$1758</f>
        <v>#DIV/0!</v>
      </c>
      <c r="J352" s="122" t="e">
        <f>#REF!</f>
        <v>#REF!</v>
      </c>
    </row>
    <row r="353" spans="1:10" s="12" customFormat="1" ht="14.25" outlineLevel="1">
      <c r="A353" s="262" t="s">
        <v>1371</v>
      </c>
      <c r="B353" s="263"/>
      <c r="C353" s="140"/>
      <c r="D353" s="141" t="s">
        <v>1134</v>
      </c>
      <c r="E353" s="127">
        <f>SUM(H354:H358)</f>
        <v>0</v>
      </c>
      <c r="F353" s="127"/>
      <c r="G353" s="127"/>
      <c r="H353" s="127"/>
      <c r="I353" s="128" t="e">
        <f>E353/$G$1758</f>
        <v>#DIV/0!</v>
      </c>
      <c r="J353" s="122" t="e">
        <f>#REF!</f>
        <v>#REF!</v>
      </c>
    </row>
    <row r="354" spans="1:10" s="12" customFormat="1" ht="25.5" outlineLevel="1">
      <c r="A354" s="7" t="s">
        <v>1372</v>
      </c>
      <c r="B354" s="5" t="s">
        <v>326</v>
      </c>
      <c r="C354" s="116" t="s">
        <v>1856</v>
      </c>
      <c r="D354" s="135" t="s">
        <v>1375</v>
      </c>
      <c r="E354" s="118" t="s">
        <v>2130</v>
      </c>
      <c r="F354" s="129">
        <v>5.43</v>
      </c>
      <c r="G354" s="41"/>
      <c r="H354" s="3">
        <f>ROUND(_xlfn.IFERROR(F354*G354," - "),2)</f>
        <v>0</v>
      </c>
      <c r="I354" s="123" t="e">
        <f>H354/$G$1758</f>
        <v>#DIV/0!</v>
      </c>
      <c r="J354" s="122" t="e">
        <f>#REF!</f>
        <v>#REF!</v>
      </c>
    </row>
    <row r="355" spans="1:10" ht="12.75" outlineLevel="1">
      <c r="A355" s="7" t="s">
        <v>1377</v>
      </c>
      <c r="B355" s="5" t="s">
        <v>1376</v>
      </c>
      <c r="C355" s="116" t="s">
        <v>1856</v>
      </c>
      <c r="D355" s="117" t="s">
        <v>2307</v>
      </c>
      <c r="E355" s="118" t="s">
        <v>2130</v>
      </c>
      <c r="F355" s="129">
        <v>5.43</v>
      </c>
      <c r="G355" s="41"/>
      <c r="H355" s="3">
        <f>ROUND(_xlfn.IFERROR(F355*G355," - "),2)</f>
        <v>0</v>
      </c>
      <c r="I355" s="123" t="e">
        <f>H355/$G$1758</f>
        <v>#DIV/0!</v>
      </c>
      <c r="J355" s="122" t="e">
        <f>#REF!</f>
        <v>#REF!</v>
      </c>
    </row>
    <row r="356" spans="1:10" ht="12.75" outlineLevel="1">
      <c r="A356" s="7" t="s">
        <v>1378</v>
      </c>
      <c r="B356" s="5" t="s">
        <v>768</v>
      </c>
      <c r="C356" s="116" t="s">
        <v>1856</v>
      </c>
      <c r="D356" s="117" t="s">
        <v>2252</v>
      </c>
      <c r="E356" s="118" t="s">
        <v>86</v>
      </c>
      <c r="F356" s="129">
        <v>3</v>
      </c>
      <c r="G356" s="41"/>
      <c r="H356" s="3">
        <f>ROUND(_xlfn.IFERROR(F356*G356," - "),2)</f>
        <v>0</v>
      </c>
      <c r="I356" s="123" t="e">
        <f>H356/$G$1758</f>
        <v>#DIV/0!</v>
      </c>
      <c r="J356" s="122" t="e">
        <f>#REF!</f>
        <v>#REF!</v>
      </c>
    </row>
    <row r="357" spans="1:10" ht="12.75" outlineLevel="1">
      <c r="A357" s="7" t="s">
        <v>1379</v>
      </c>
      <c r="B357" s="5" t="s">
        <v>695</v>
      </c>
      <c r="C357" s="116" t="s">
        <v>1856</v>
      </c>
      <c r="D357" s="117" t="s">
        <v>2253</v>
      </c>
      <c r="E357" s="118" t="s">
        <v>660</v>
      </c>
      <c r="F357" s="129">
        <v>1.19</v>
      </c>
      <c r="G357" s="41"/>
      <c r="H357" s="3">
        <f>ROUND(_xlfn.IFERROR(F357*G357," - "),2)</f>
        <v>0</v>
      </c>
      <c r="I357" s="123" t="e">
        <f>H357/$G$1758</f>
        <v>#DIV/0!</v>
      </c>
      <c r="J357" s="122" t="e">
        <f>#REF!</f>
        <v>#REF!</v>
      </c>
    </row>
    <row r="358" spans="1:10" ht="12.75" outlineLevel="1">
      <c r="A358" s="7" t="s">
        <v>1380</v>
      </c>
      <c r="B358" s="5" t="s">
        <v>267</v>
      </c>
      <c r="C358" s="116" t="s">
        <v>2128</v>
      </c>
      <c r="D358" s="117" t="s">
        <v>2308</v>
      </c>
      <c r="E358" s="118" t="s">
        <v>2130</v>
      </c>
      <c r="F358" s="129">
        <v>2.4</v>
      </c>
      <c r="G358" s="41"/>
      <c r="H358" s="3">
        <f>ROUND(_xlfn.IFERROR(F358*G358," - "),2)</f>
        <v>0</v>
      </c>
      <c r="I358" s="123" t="e">
        <f>H358/$G$1758</f>
        <v>#DIV/0!</v>
      </c>
      <c r="J358" s="122" t="e">
        <f>#REF!</f>
        <v>#REF!</v>
      </c>
    </row>
    <row r="359" spans="1:10" s="12" customFormat="1" ht="14.25" outlineLevel="1">
      <c r="A359" s="259" t="s">
        <v>1383</v>
      </c>
      <c r="B359" s="261"/>
      <c r="C359" s="125"/>
      <c r="D359" s="126" t="s">
        <v>1132</v>
      </c>
      <c r="E359" s="127">
        <f>SUM(H360:H402)</f>
        <v>0</v>
      </c>
      <c r="F359" s="127"/>
      <c r="G359" s="127"/>
      <c r="H359" s="127"/>
      <c r="I359" s="128" t="e">
        <f>E359/$G$1758</f>
        <v>#DIV/0!</v>
      </c>
      <c r="J359" s="122" t="e">
        <f>#REF!</f>
        <v>#REF!</v>
      </c>
    </row>
    <row r="360" spans="1:10" s="12" customFormat="1" ht="14.25" outlineLevel="1">
      <c r="A360" s="7" t="s">
        <v>1384</v>
      </c>
      <c r="B360" s="2" t="s">
        <v>270</v>
      </c>
      <c r="C360" s="116" t="s">
        <v>2128</v>
      </c>
      <c r="D360" s="117" t="s">
        <v>2260</v>
      </c>
      <c r="E360" s="118" t="s">
        <v>86</v>
      </c>
      <c r="F360" s="133">
        <v>8</v>
      </c>
      <c r="G360" s="41"/>
      <c r="H360" s="3">
        <f>ROUND(_xlfn.IFERROR(F360*G360," - "),2)</f>
        <v>0</v>
      </c>
      <c r="I360" s="121" t="e">
        <f>H360/$G$1758</f>
        <v>#DIV/0!</v>
      </c>
      <c r="J360" s="122" t="e">
        <f>#REF!</f>
        <v>#REF!</v>
      </c>
    </row>
    <row r="361" spans="1:10" s="12" customFormat="1" ht="25.5" outlineLevel="1">
      <c r="A361" s="7" t="s">
        <v>1385</v>
      </c>
      <c r="B361" s="5" t="s">
        <v>268</v>
      </c>
      <c r="C361" s="116" t="s">
        <v>2128</v>
      </c>
      <c r="D361" s="117" t="s">
        <v>2261</v>
      </c>
      <c r="E361" s="118" t="s">
        <v>86</v>
      </c>
      <c r="F361" s="119">
        <v>17</v>
      </c>
      <c r="G361" s="41"/>
      <c r="H361" s="3">
        <f>ROUND(_xlfn.IFERROR(F361*G361," - "),2)</f>
        <v>0</v>
      </c>
      <c r="I361" s="134" t="e">
        <f>H361/$G$1758</f>
        <v>#DIV/0!</v>
      </c>
      <c r="J361" s="122" t="e">
        <f>#REF!</f>
        <v>#REF!</v>
      </c>
    </row>
    <row r="362" spans="1:10" s="12" customFormat="1" ht="14.25" outlineLevel="1">
      <c r="A362" s="7" t="s">
        <v>1386</v>
      </c>
      <c r="B362" s="5" t="s">
        <v>271</v>
      </c>
      <c r="C362" s="116" t="s">
        <v>2128</v>
      </c>
      <c r="D362" s="117" t="s">
        <v>2262</v>
      </c>
      <c r="E362" s="118" t="s">
        <v>86</v>
      </c>
      <c r="F362" s="119">
        <v>9</v>
      </c>
      <c r="G362" s="41"/>
      <c r="H362" s="3">
        <f>ROUND(_xlfn.IFERROR(F362*G362," - "),2)</f>
        <v>0</v>
      </c>
      <c r="I362" s="134" t="e">
        <f>H362/$G$1758</f>
        <v>#DIV/0!</v>
      </c>
      <c r="J362" s="122" t="e">
        <f>#REF!</f>
        <v>#REF!</v>
      </c>
    </row>
    <row r="363" spans="1:10" s="12" customFormat="1" ht="14.25" outlineLevel="1">
      <c r="A363" s="7" t="s">
        <v>1387</v>
      </c>
      <c r="B363" s="5" t="s">
        <v>73</v>
      </c>
      <c r="C363" s="116" t="s">
        <v>1856</v>
      </c>
      <c r="D363" s="117" t="s">
        <v>2263</v>
      </c>
      <c r="E363" s="118" t="s">
        <v>86</v>
      </c>
      <c r="F363" s="119">
        <v>6</v>
      </c>
      <c r="G363" s="41"/>
      <c r="H363" s="3">
        <f>ROUND(_xlfn.IFERROR(F363*G363," - "),2)</f>
        <v>0</v>
      </c>
      <c r="I363" s="134" t="e">
        <f>H363/$G$1758</f>
        <v>#DIV/0!</v>
      </c>
      <c r="J363" s="122" t="e">
        <f>#REF!</f>
        <v>#REF!</v>
      </c>
    </row>
    <row r="364" spans="1:10" s="12" customFormat="1" ht="14.25" outlineLevel="1">
      <c r="A364" s="7" t="s">
        <v>1388</v>
      </c>
      <c r="B364" s="5" t="s">
        <v>248</v>
      </c>
      <c r="C364" s="116" t="s">
        <v>2128</v>
      </c>
      <c r="D364" s="135" t="s">
        <v>2129</v>
      </c>
      <c r="E364" s="118" t="s">
        <v>2130</v>
      </c>
      <c r="F364" s="119">
        <v>1.13</v>
      </c>
      <c r="G364" s="41"/>
      <c r="H364" s="3">
        <f>ROUND(_xlfn.IFERROR(F364*G364," - "),2)</f>
        <v>0</v>
      </c>
      <c r="I364" s="134" t="e">
        <f>H364/$G$1758</f>
        <v>#DIV/0!</v>
      </c>
      <c r="J364" s="122" t="e">
        <f>#REF!</f>
        <v>#REF!</v>
      </c>
    </row>
    <row r="365" spans="1:10" s="12" customFormat="1" ht="14.25" outlineLevel="1">
      <c r="A365" s="7" t="s">
        <v>1389</v>
      </c>
      <c r="B365" s="5" t="s">
        <v>248</v>
      </c>
      <c r="C365" s="116" t="s">
        <v>2128</v>
      </c>
      <c r="D365" s="135" t="s">
        <v>2129</v>
      </c>
      <c r="E365" s="118" t="s">
        <v>2130</v>
      </c>
      <c r="F365" s="119">
        <v>1.04</v>
      </c>
      <c r="G365" s="41"/>
      <c r="H365" s="3">
        <f>ROUND(_xlfn.IFERROR(F365*G365," - "),2)</f>
        <v>0</v>
      </c>
      <c r="I365" s="134" t="e">
        <f>H365/$G$1758</f>
        <v>#DIV/0!</v>
      </c>
      <c r="J365" s="122" t="e">
        <f>#REF!</f>
        <v>#REF!</v>
      </c>
    </row>
    <row r="366" spans="1:10" s="12" customFormat="1" ht="14.25" outlineLevel="1">
      <c r="A366" s="7" t="s">
        <v>1390</v>
      </c>
      <c r="B366" s="5" t="s">
        <v>273</v>
      </c>
      <c r="C366" s="116" t="s">
        <v>2128</v>
      </c>
      <c r="D366" s="117" t="s">
        <v>2256</v>
      </c>
      <c r="E366" s="118" t="s">
        <v>2130</v>
      </c>
      <c r="F366" s="119">
        <v>0.06</v>
      </c>
      <c r="G366" s="41"/>
      <c r="H366" s="3">
        <f>ROUND(_xlfn.IFERROR(F366*G366," - "),2)</f>
        <v>0</v>
      </c>
      <c r="I366" s="134" t="e">
        <f>H366/$G$1758</f>
        <v>#DIV/0!</v>
      </c>
      <c r="J366" s="122" t="e">
        <f>#REF!</f>
        <v>#REF!</v>
      </c>
    </row>
    <row r="367" spans="1:10" s="12" customFormat="1" ht="14.25" outlineLevel="1">
      <c r="A367" s="7" t="s">
        <v>1391</v>
      </c>
      <c r="B367" s="5" t="s">
        <v>269</v>
      </c>
      <c r="C367" s="116" t="s">
        <v>2128</v>
      </c>
      <c r="D367" s="117" t="s">
        <v>2264</v>
      </c>
      <c r="E367" s="118" t="s">
        <v>86</v>
      </c>
      <c r="F367" s="119">
        <v>9</v>
      </c>
      <c r="G367" s="41"/>
      <c r="H367" s="3">
        <f>ROUND(_xlfn.IFERROR(F367*G367," - "),2)</f>
        <v>0</v>
      </c>
      <c r="I367" s="134" t="e">
        <f>H367/$G$1758</f>
        <v>#DIV/0!</v>
      </c>
      <c r="J367" s="122" t="e">
        <f>#REF!</f>
        <v>#REF!</v>
      </c>
    </row>
    <row r="368" spans="1:10" s="12" customFormat="1" ht="38.25" outlineLevel="1">
      <c r="A368" s="7" t="s">
        <v>1392</v>
      </c>
      <c r="B368" s="5" t="s">
        <v>298</v>
      </c>
      <c r="C368" s="116" t="s">
        <v>2128</v>
      </c>
      <c r="D368" s="117" t="s">
        <v>2265</v>
      </c>
      <c r="E368" s="118" t="s">
        <v>86</v>
      </c>
      <c r="F368" s="119">
        <v>10</v>
      </c>
      <c r="G368" s="41"/>
      <c r="H368" s="3">
        <f>ROUND(_xlfn.IFERROR(F368*G368," - "),2)</f>
        <v>0</v>
      </c>
      <c r="I368" s="134" t="e">
        <f>H368/$G$1758</f>
        <v>#DIV/0!</v>
      </c>
      <c r="J368" s="122" t="e">
        <f>#REF!</f>
        <v>#REF!</v>
      </c>
    </row>
    <row r="369" spans="1:10" s="12" customFormat="1" ht="25.5" outlineLevel="1">
      <c r="A369" s="7" t="s">
        <v>1393</v>
      </c>
      <c r="B369" s="5" t="s">
        <v>250</v>
      </c>
      <c r="C369" s="116" t="s">
        <v>2128</v>
      </c>
      <c r="D369" s="117" t="s">
        <v>2309</v>
      </c>
      <c r="E369" s="118" t="s">
        <v>86</v>
      </c>
      <c r="F369" s="119">
        <v>4</v>
      </c>
      <c r="G369" s="41"/>
      <c r="H369" s="3">
        <f>ROUND(_xlfn.IFERROR(F369*G369," - "),2)</f>
        <v>0</v>
      </c>
      <c r="I369" s="134" t="e">
        <f>H369/$G$1758</f>
        <v>#DIV/0!</v>
      </c>
      <c r="J369" s="122" t="e">
        <f>#REF!</f>
        <v>#REF!</v>
      </c>
    </row>
    <row r="370" spans="1:10" s="12" customFormat="1" ht="25.5" outlineLevel="1">
      <c r="A370" s="7" t="s">
        <v>1394</v>
      </c>
      <c r="B370" s="5" t="s">
        <v>249</v>
      </c>
      <c r="C370" s="116" t="s">
        <v>2128</v>
      </c>
      <c r="D370" s="117" t="s">
        <v>2266</v>
      </c>
      <c r="E370" s="118" t="s">
        <v>86</v>
      </c>
      <c r="F370" s="119">
        <v>2</v>
      </c>
      <c r="G370" s="41"/>
      <c r="H370" s="3">
        <f>ROUND(_xlfn.IFERROR(F370*G370," - "),2)</f>
        <v>0</v>
      </c>
      <c r="I370" s="134" t="e">
        <f>H370/$G$1758</f>
        <v>#DIV/0!</v>
      </c>
      <c r="J370" s="122" t="e">
        <f>#REF!</f>
        <v>#REF!</v>
      </c>
    </row>
    <row r="371" spans="1:10" s="12" customFormat="1" ht="25.5" outlineLevel="1">
      <c r="A371" s="7" t="s">
        <v>1395</v>
      </c>
      <c r="B371" s="5" t="s">
        <v>251</v>
      </c>
      <c r="C371" s="116" t="s">
        <v>2128</v>
      </c>
      <c r="D371" s="117" t="s">
        <v>2267</v>
      </c>
      <c r="E371" s="118" t="s">
        <v>86</v>
      </c>
      <c r="F371" s="119">
        <v>5</v>
      </c>
      <c r="G371" s="41"/>
      <c r="H371" s="3">
        <f>ROUND(_xlfn.IFERROR(F371*G371," - "),2)</f>
        <v>0</v>
      </c>
      <c r="I371" s="134" t="e">
        <f>H371/$G$1758</f>
        <v>#DIV/0!</v>
      </c>
      <c r="J371" s="122" t="e">
        <f>#REF!</f>
        <v>#REF!</v>
      </c>
    </row>
    <row r="372" spans="1:10" s="12" customFormat="1" ht="25.5" outlineLevel="1">
      <c r="A372" s="7" t="s">
        <v>1396</v>
      </c>
      <c r="B372" s="17" t="s">
        <v>252</v>
      </c>
      <c r="C372" s="116" t="s">
        <v>2128</v>
      </c>
      <c r="D372" s="117" t="s">
        <v>2268</v>
      </c>
      <c r="E372" s="118" t="s">
        <v>660</v>
      </c>
      <c r="F372" s="119">
        <v>6</v>
      </c>
      <c r="G372" s="41"/>
      <c r="H372" s="3">
        <f>ROUND(_xlfn.IFERROR(F372*G372," - "),2)</f>
        <v>0</v>
      </c>
      <c r="I372" s="134" t="e">
        <f>H372/$G$1758</f>
        <v>#DIV/0!</v>
      </c>
      <c r="J372" s="122" t="e">
        <f>#REF!</f>
        <v>#REF!</v>
      </c>
    </row>
    <row r="373" spans="1:10" s="12" customFormat="1" ht="25.5" outlineLevel="1">
      <c r="A373" s="7" t="s">
        <v>1397</v>
      </c>
      <c r="B373" s="17" t="s">
        <v>214</v>
      </c>
      <c r="C373" s="116" t="s">
        <v>2128</v>
      </c>
      <c r="D373" s="117" t="s">
        <v>2310</v>
      </c>
      <c r="E373" s="118" t="s">
        <v>660</v>
      </c>
      <c r="F373" s="119">
        <v>32.53</v>
      </c>
      <c r="G373" s="41"/>
      <c r="H373" s="3">
        <f>ROUND(_xlfn.IFERROR(F373*G373," - "),2)</f>
        <v>0</v>
      </c>
      <c r="I373" s="134" t="e">
        <f>H373/$G$1758</f>
        <v>#DIV/0!</v>
      </c>
      <c r="J373" s="122" t="e">
        <f>#REF!</f>
        <v>#REF!</v>
      </c>
    </row>
    <row r="374" spans="1:10" s="12" customFormat="1" ht="14.25" outlineLevel="1">
      <c r="A374" s="7" t="s">
        <v>1398</v>
      </c>
      <c r="B374" s="17" t="s">
        <v>682</v>
      </c>
      <c r="C374" s="116" t="s">
        <v>1856</v>
      </c>
      <c r="D374" s="117" t="s">
        <v>2311</v>
      </c>
      <c r="E374" s="118" t="s">
        <v>660</v>
      </c>
      <c r="F374" s="119">
        <v>32.53</v>
      </c>
      <c r="G374" s="41"/>
      <c r="H374" s="3">
        <f>ROUND(_xlfn.IFERROR(F374*G374," - "),2)</f>
        <v>0</v>
      </c>
      <c r="I374" s="134" t="e">
        <f>H374/$G$1758</f>
        <v>#DIV/0!</v>
      </c>
      <c r="J374" s="122" t="e">
        <f>#REF!</f>
        <v>#REF!</v>
      </c>
    </row>
    <row r="375" spans="1:10" s="12" customFormat="1" ht="14.25" outlineLevel="1">
      <c r="A375" s="7" t="s">
        <v>1399</v>
      </c>
      <c r="B375" s="17" t="s">
        <v>72</v>
      </c>
      <c r="C375" s="116" t="s">
        <v>1856</v>
      </c>
      <c r="D375" s="117" t="s">
        <v>2312</v>
      </c>
      <c r="E375" s="118" t="s">
        <v>660</v>
      </c>
      <c r="F375" s="119">
        <v>50.5</v>
      </c>
      <c r="G375" s="41"/>
      <c r="H375" s="3">
        <f>ROUND(_xlfn.IFERROR(F375*G375," - "),2)</f>
        <v>0</v>
      </c>
      <c r="I375" s="134" t="e">
        <f>H375/$G$1758</f>
        <v>#DIV/0!</v>
      </c>
      <c r="J375" s="122" t="e">
        <f>#REF!</f>
        <v>#REF!</v>
      </c>
    </row>
    <row r="376" spans="1:10" s="12" customFormat="1" ht="25.5" outlineLevel="1">
      <c r="A376" s="7" t="s">
        <v>1400</v>
      </c>
      <c r="B376" s="17" t="s">
        <v>317</v>
      </c>
      <c r="C376" s="116" t="s">
        <v>1856</v>
      </c>
      <c r="D376" s="117" t="s">
        <v>2313</v>
      </c>
      <c r="E376" s="118" t="s">
        <v>660</v>
      </c>
      <c r="F376" s="119">
        <v>8.8</v>
      </c>
      <c r="G376" s="41"/>
      <c r="H376" s="3">
        <f>ROUND(_xlfn.IFERROR(F376*G376," - "),2)</f>
        <v>0</v>
      </c>
      <c r="I376" s="134" t="e">
        <f>H376/$G$1758</f>
        <v>#DIV/0!</v>
      </c>
      <c r="J376" s="122" t="e">
        <f>#REF!</f>
        <v>#REF!</v>
      </c>
    </row>
    <row r="377" spans="1:10" s="12" customFormat="1" ht="14.25" outlineLevel="1">
      <c r="A377" s="7" t="s">
        <v>1401</v>
      </c>
      <c r="B377" s="2" t="s">
        <v>851</v>
      </c>
      <c r="C377" s="116" t="s">
        <v>1856</v>
      </c>
      <c r="D377" s="117" t="s">
        <v>2314</v>
      </c>
      <c r="E377" s="118" t="s">
        <v>2130</v>
      </c>
      <c r="F377" s="119">
        <v>20.93</v>
      </c>
      <c r="G377" s="41"/>
      <c r="H377" s="3">
        <f>ROUND(_xlfn.IFERROR(F377*G377," - "),2)</f>
        <v>0</v>
      </c>
      <c r="I377" s="134" t="e">
        <f>H377/$G$1758</f>
        <v>#DIV/0!</v>
      </c>
      <c r="J377" s="122" t="e">
        <f>#REF!</f>
        <v>#REF!</v>
      </c>
    </row>
    <row r="378" spans="1:10" s="12" customFormat="1" ht="14.25" outlineLevel="1">
      <c r="A378" s="7" t="s">
        <v>1402</v>
      </c>
      <c r="B378" s="5" t="s">
        <v>852</v>
      </c>
      <c r="C378" s="116" t="s">
        <v>1856</v>
      </c>
      <c r="D378" s="117" t="s">
        <v>2315</v>
      </c>
      <c r="E378" s="118" t="s">
        <v>2130</v>
      </c>
      <c r="F378" s="119">
        <v>22.88</v>
      </c>
      <c r="G378" s="41"/>
      <c r="H378" s="3">
        <f>ROUND(_xlfn.IFERROR(F378*G378," - "),2)</f>
        <v>0</v>
      </c>
      <c r="I378" s="134" t="e">
        <f>H378/$G$1758</f>
        <v>#DIV/0!</v>
      </c>
      <c r="J378" s="122" t="e">
        <f>#REF!</f>
        <v>#REF!</v>
      </c>
    </row>
    <row r="379" spans="1:10" s="12" customFormat="1" ht="25.5" outlineLevel="1">
      <c r="A379" s="7" t="s">
        <v>1403</v>
      </c>
      <c r="B379" s="22" t="s">
        <v>1496</v>
      </c>
      <c r="C379" s="142"/>
      <c r="D379" s="117" t="s">
        <v>689</v>
      </c>
      <c r="E379" s="118" t="s">
        <v>86</v>
      </c>
      <c r="F379" s="129">
        <v>1</v>
      </c>
      <c r="G379" s="42"/>
      <c r="H379" s="21">
        <f>ROUND(_xlfn.IFERROR(F379*G379," - "),2)</f>
        <v>0</v>
      </c>
      <c r="I379" s="143" t="e">
        <f>H379/$G$1758</f>
        <v>#DIV/0!</v>
      </c>
      <c r="J379" s="122" t="e">
        <f>#REF!</f>
        <v>#REF!</v>
      </c>
    </row>
    <row r="380" spans="1:10" s="12" customFormat="1" ht="14.25" outlineLevel="1">
      <c r="A380" s="7" t="s">
        <v>1404</v>
      </c>
      <c r="B380" s="5" t="s">
        <v>242</v>
      </c>
      <c r="C380" s="116" t="s">
        <v>2128</v>
      </c>
      <c r="D380" s="117" t="s">
        <v>2218</v>
      </c>
      <c r="E380" s="118" t="s">
        <v>2130</v>
      </c>
      <c r="F380" s="119">
        <v>4.48</v>
      </c>
      <c r="G380" s="41"/>
      <c r="H380" s="3">
        <f>ROUND(_xlfn.IFERROR(F380*G380," - "),2)</f>
        <v>0</v>
      </c>
      <c r="I380" s="143" t="e">
        <f>H380/$G$1758</f>
        <v>#DIV/0!</v>
      </c>
      <c r="J380" s="122" t="e">
        <f>#REF!</f>
        <v>#REF!</v>
      </c>
    </row>
    <row r="381" spans="1:10" s="12" customFormat="1" ht="38.25" outlineLevel="1">
      <c r="A381" s="7" t="s">
        <v>1405</v>
      </c>
      <c r="B381" s="5" t="s">
        <v>657</v>
      </c>
      <c r="C381" s="116" t="s">
        <v>1856</v>
      </c>
      <c r="D381" s="117" t="s">
        <v>2219</v>
      </c>
      <c r="E381" s="118" t="s">
        <v>659</v>
      </c>
      <c r="F381" s="119">
        <v>716.8</v>
      </c>
      <c r="G381" s="41"/>
      <c r="H381" s="3">
        <f>ROUND(_xlfn.IFERROR(F381*G381," - "),2)</f>
        <v>0</v>
      </c>
      <c r="I381" s="143" t="e">
        <f>H381/$G$1758</f>
        <v>#DIV/0!</v>
      </c>
      <c r="J381" s="122" t="e">
        <f>#REF!</f>
        <v>#REF!</v>
      </c>
    </row>
    <row r="382" spans="1:10" s="12" customFormat="1" ht="14.25" outlineLevel="1">
      <c r="A382" s="7" t="s">
        <v>1406</v>
      </c>
      <c r="B382" s="17" t="s">
        <v>723</v>
      </c>
      <c r="C382" s="116" t="s">
        <v>1856</v>
      </c>
      <c r="D382" s="117" t="s">
        <v>2316</v>
      </c>
      <c r="E382" s="118" t="s">
        <v>660</v>
      </c>
      <c r="F382" s="119">
        <v>2.6</v>
      </c>
      <c r="G382" s="41"/>
      <c r="H382" s="3">
        <f>ROUND(_xlfn.IFERROR(F382*G382," - "),2)</f>
        <v>0</v>
      </c>
      <c r="I382" s="143" t="e">
        <f>H382/$G$1758</f>
        <v>#DIV/0!</v>
      </c>
      <c r="J382" s="122" t="e">
        <f>#REF!</f>
        <v>#REF!</v>
      </c>
    </row>
    <row r="383" spans="1:10" s="12" customFormat="1" ht="14.25" outlineLevel="1">
      <c r="A383" s="7" t="s">
        <v>1407</v>
      </c>
      <c r="B383" s="17" t="s">
        <v>709</v>
      </c>
      <c r="C383" s="116" t="s">
        <v>1856</v>
      </c>
      <c r="D383" s="117" t="s">
        <v>2220</v>
      </c>
      <c r="E383" s="118" t="s">
        <v>2130</v>
      </c>
      <c r="F383" s="119">
        <v>19.2</v>
      </c>
      <c r="G383" s="41"/>
      <c r="H383" s="3">
        <f>ROUND(_xlfn.IFERROR(F383*G383," - "),2)</f>
        <v>0</v>
      </c>
      <c r="I383" s="143" t="e">
        <f>H383/$G$1758</f>
        <v>#DIV/0!</v>
      </c>
      <c r="J383" s="122" t="e">
        <f>#REF!</f>
        <v>#REF!</v>
      </c>
    </row>
    <row r="384" spans="1:10" s="12" customFormat="1" ht="14.25" outlineLevel="1">
      <c r="A384" s="7" t="s">
        <v>1408</v>
      </c>
      <c r="B384" s="17" t="s">
        <v>658</v>
      </c>
      <c r="C384" s="116" t="s">
        <v>1856</v>
      </c>
      <c r="D384" s="117" t="s">
        <v>2221</v>
      </c>
      <c r="E384" s="118" t="s">
        <v>2130</v>
      </c>
      <c r="F384" s="119">
        <v>19.2</v>
      </c>
      <c r="G384" s="41"/>
      <c r="H384" s="3">
        <f>ROUND(_xlfn.IFERROR(F384*G384," - "),2)</f>
        <v>0</v>
      </c>
      <c r="I384" s="143" t="e">
        <f>H384/$G$1758</f>
        <v>#DIV/0!</v>
      </c>
      <c r="J384" s="122" t="e">
        <f>#REF!</f>
        <v>#REF!</v>
      </c>
    </row>
    <row r="385" spans="1:10" s="12" customFormat="1" ht="14.25" outlineLevel="1">
      <c r="A385" s="7" t="s">
        <v>1409</v>
      </c>
      <c r="B385" s="22" t="s">
        <v>1496</v>
      </c>
      <c r="C385" s="116" t="s">
        <v>2195</v>
      </c>
      <c r="D385" s="135" t="s">
        <v>2134</v>
      </c>
      <c r="E385" s="118" t="s">
        <v>86</v>
      </c>
      <c r="F385" s="129">
        <v>1</v>
      </c>
      <c r="G385" s="42"/>
      <c r="H385" s="21">
        <f>ROUND(_xlfn.IFERROR(F385*G385," - "),2)</f>
        <v>0</v>
      </c>
      <c r="I385" s="143" t="e">
        <f>H385/$G$1758</f>
        <v>#DIV/0!</v>
      </c>
      <c r="J385" s="122" t="e">
        <f>#REF!</f>
        <v>#REF!</v>
      </c>
    </row>
    <row r="386" spans="1:10" s="12" customFormat="1" ht="14.25" outlineLevel="1">
      <c r="A386" s="7" t="s">
        <v>1410</v>
      </c>
      <c r="B386" s="20" t="s">
        <v>1842</v>
      </c>
      <c r="C386" s="116" t="s">
        <v>1856</v>
      </c>
      <c r="D386" s="117" t="s">
        <v>2317</v>
      </c>
      <c r="E386" s="118" t="s">
        <v>86</v>
      </c>
      <c r="F386" s="119">
        <v>1</v>
      </c>
      <c r="G386" s="41"/>
      <c r="H386" s="3">
        <f>ROUND(_xlfn.IFERROR(F386*G386," - "),2)</f>
        <v>0</v>
      </c>
      <c r="I386" s="143" t="e">
        <f>H386/$G$1758</f>
        <v>#DIV/0!</v>
      </c>
      <c r="J386" s="122" t="e">
        <f>#REF!</f>
        <v>#REF!</v>
      </c>
    </row>
    <row r="387" spans="1:10" s="12" customFormat="1" ht="25.5" outlineLevel="1">
      <c r="A387" s="7" t="s">
        <v>1483</v>
      </c>
      <c r="B387" s="20">
        <v>97629</v>
      </c>
      <c r="C387" s="116" t="s">
        <v>2127</v>
      </c>
      <c r="D387" s="117" t="s">
        <v>2318</v>
      </c>
      <c r="E387" s="118" t="s">
        <v>2150</v>
      </c>
      <c r="F387" s="119">
        <v>1.37</v>
      </c>
      <c r="G387" s="41"/>
      <c r="H387" s="3">
        <f>ROUND(_xlfn.IFERROR(F387*G387," - "),2)</f>
        <v>0</v>
      </c>
      <c r="I387" s="143" t="e">
        <f>H387/$G$1758</f>
        <v>#DIV/0!</v>
      </c>
      <c r="J387" s="122" t="e">
        <f>#REF!</f>
        <v>#REF!</v>
      </c>
    </row>
    <row r="388" spans="1:10" s="12" customFormat="1" ht="14.25" outlineLevel="1">
      <c r="A388" s="7" t="s">
        <v>1484</v>
      </c>
      <c r="B388" s="5" t="s">
        <v>700</v>
      </c>
      <c r="C388" s="116" t="s">
        <v>1856</v>
      </c>
      <c r="D388" s="117" t="s">
        <v>2319</v>
      </c>
      <c r="E388" s="118" t="s">
        <v>2150</v>
      </c>
      <c r="F388" s="119">
        <v>11</v>
      </c>
      <c r="G388" s="41"/>
      <c r="H388" s="3">
        <f>ROUND(_xlfn.IFERROR(F388*G388," - "),2)</f>
        <v>0</v>
      </c>
      <c r="I388" s="143" t="e">
        <f>H388/$G$1758</f>
        <v>#DIV/0!</v>
      </c>
      <c r="J388" s="122" t="e">
        <v>#REF!</v>
      </c>
    </row>
    <row r="389" spans="1:10" s="12" customFormat="1" ht="14.25" outlineLevel="1">
      <c r="A389" s="7" t="s">
        <v>1485</v>
      </c>
      <c r="B389" s="2" t="s">
        <v>153</v>
      </c>
      <c r="C389" s="116" t="s">
        <v>1856</v>
      </c>
      <c r="D389" s="117" t="s">
        <v>2158</v>
      </c>
      <c r="E389" s="118" t="s">
        <v>2130</v>
      </c>
      <c r="F389" s="119">
        <v>7.83</v>
      </c>
      <c r="G389" s="41"/>
      <c r="H389" s="3">
        <f>ROUND(_xlfn.IFERROR(F389*G389," - "),2)</f>
        <v>0</v>
      </c>
      <c r="I389" s="143" t="e">
        <f>H389/$G$1758</f>
        <v>#DIV/0!</v>
      </c>
      <c r="J389" s="122" t="e">
        <v>#REF!</v>
      </c>
    </row>
    <row r="390" spans="1:10" s="12" customFormat="1" ht="14.25" outlineLevel="1">
      <c r="A390" s="7" t="s">
        <v>1486</v>
      </c>
      <c r="B390" s="17" t="s">
        <v>701</v>
      </c>
      <c r="C390" s="116" t="s">
        <v>1856</v>
      </c>
      <c r="D390" s="117" t="s">
        <v>2320</v>
      </c>
      <c r="E390" s="118" t="s">
        <v>2150</v>
      </c>
      <c r="F390" s="119">
        <v>3.72</v>
      </c>
      <c r="G390" s="41"/>
      <c r="H390" s="3">
        <f>ROUND(_xlfn.IFERROR(F390*G390," - "),2)</f>
        <v>0</v>
      </c>
      <c r="I390" s="143" t="e">
        <f>H390/$G$1758</f>
        <v>#DIV/0!</v>
      </c>
      <c r="J390" s="122" t="e">
        <v>#REF!</v>
      </c>
    </row>
    <row r="391" spans="1:10" s="12" customFormat="1" ht="14.25" outlineLevel="1">
      <c r="A391" s="7" t="s">
        <v>1487</v>
      </c>
      <c r="B391" s="20" t="s">
        <v>1246</v>
      </c>
      <c r="C391" s="116" t="s">
        <v>1856</v>
      </c>
      <c r="D391" s="117" t="s">
        <v>2161</v>
      </c>
      <c r="E391" s="118" t="s">
        <v>2130</v>
      </c>
      <c r="F391" s="119">
        <v>0.39</v>
      </c>
      <c r="G391" s="41"/>
      <c r="H391" s="3">
        <f>ROUND(_xlfn.IFERROR(F391*G391," - "),2)</f>
        <v>0</v>
      </c>
      <c r="I391" s="143" t="e">
        <f>H391/$G$1758</f>
        <v>#DIV/0!</v>
      </c>
      <c r="J391" s="122" t="e">
        <v>#REF!</v>
      </c>
    </row>
    <row r="392" spans="1:10" s="12" customFormat="1" ht="14.25" outlineLevel="1">
      <c r="A392" s="7" t="s">
        <v>1488</v>
      </c>
      <c r="B392" s="17" t="s">
        <v>702</v>
      </c>
      <c r="C392" s="116" t="s">
        <v>1856</v>
      </c>
      <c r="D392" s="117" t="s">
        <v>2321</v>
      </c>
      <c r="E392" s="118" t="s">
        <v>2130</v>
      </c>
      <c r="F392" s="119">
        <v>27.6</v>
      </c>
      <c r="G392" s="41"/>
      <c r="H392" s="3">
        <f>ROUND(_xlfn.IFERROR(F392*G392," - "),2)</f>
        <v>0</v>
      </c>
      <c r="I392" s="143" t="e">
        <f>H392/$G$1758</f>
        <v>#DIV/0!</v>
      </c>
      <c r="J392" s="122" t="e">
        <v>#REF!</v>
      </c>
    </row>
    <row r="393" spans="1:10" s="12" customFormat="1" ht="14.25" outlineLevel="1">
      <c r="A393" s="7" t="s">
        <v>1489</v>
      </c>
      <c r="B393" s="5" t="s">
        <v>703</v>
      </c>
      <c r="C393" s="116" t="s">
        <v>1856</v>
      </c>
      <c r="D393" s="117" t="s">
        <v>2322</v>
      </c>
      <c r="E393" s="118" t="s">
        <v>659</v>
      </c>
      <c r="F393" s="119">
        <v>320</v>
      </c>
      <c r="G393" s="41"/>
      <c r="H393" s="3">
        <f>ROUND(_xlfn.IFERROR(F393*G393," - "),2)</f>
        <v>0</v>
      </c>
      <c r="I393" s="143" t="e">
        <f>H393/$G$1758</f>
        <v>#DIV/0!</v>
      </c>
      <c r="J393" s="122" t="e">
        <v>#REF!</v>
      </c>
    </row>
    <row r="394" spans="1:10" s="12" customFormat="1" ht="14.25" outlineLevel="1">
      <c r="A394" s="7" t="s">
        <v>1490</v>
      </c>
      <c r="B394" s="5" t="s">
        <v>704</v>
      </c>
      <c r="C394" s="116" t="s">
        <v>1856</v>
      </c>
      <c r="D394" s="117" t="s">
        <v>2179</v>
      </c>
      <c r="E394" s="118" t="s">
        <v>2150</v>
      </c>
      <c r="F394" s="119">
        <v>3.2</v>
      </c>
      <c r="G394" s="41"/>
      <c r="H394" s="3">
        <f>ROUND(_xlfn.IFERROR(F394*G394," - "),2)</f>
        <v>0</v>
      </c>
      <c r="I394" s="143" t="e">
        <f>H394/$G$1758</f>
        <v>#DIV/0!</v>
      </c>
      <c r="J394" s="122" t="e">
        <v>#REF!</v>
      </c>
    </row>
    <row r="395" spans="1:10" s="12" customFormat="1" ht="14.25" outlineLevel="1">
      <c r="A395" s="7" t="s">
        <v>1491</v>
      </c>
      <c r="B395" s="17" t="s">
        <v>705</v>
      </c>
      <c r="C395" s="116" t="s">
        <v>1856</v>
      </c>
      <c r="D395" s="117" t="s">
        <v>2323</v>
      </c>
      <c r="E395" s="118" t="s">
        <v>2130</v>
      </c>
      <c r="F395" s="119">
        <v>4.33</v>
      </c>
      <c r="G395" s="41"/>
      <c r="H395" s="3">
        <f>ROUND(_xlfn.IFERROR(F395*G395," - "),2)</f>
        <v>0</v>
      </c>
      <c r="I395" s="143" t="e">
        <f>H395/$G$1758</f>
        <v>#DIV/0!</v>
      </c>
      <c r="J395" s="122" t="e">
        <v>#REF!</v>
      </c>
    </row>
    <row r="396" spans="1:10" s="12" customFormat="1" ht="14.25" outlineLevel="1">
      <c r="A396" s="7" t="s">
        <v>1492</v>
      </c>
      <c r="B396" s="17" t="s">
        <v>706</v>
      </c>
      <c r="C396" s="116" t="s">
        <v>1856</v>
      </c>
      <c r="D396" s="117" t="s">
        <v>2324</v>
      </c>
      <c r="E396" s="118" t="s">
        <v>2130</v>
      </c>
      <c r="F396" s="119">
        <v>31.1</v>
      </c>
      <c r="G396" s="41"/>
      <c r="H396" s="3">
        <f>ROUND(_xlfn.IFERROR(F396*G396," - "),2)</f>
        <v>0</v>
      </c>
      <c r="I396" s="143" t="e">
        <f>H396/$G$1758</f>
        <v>#DIV/0!</v>
      </c>
      <c r="J396" s="122" t="e">
        <v>#REF!</v>
      </c>
    </row>
    <row r="397" spans="1:10" s="12" customFormat="1" ht="14.25" outlineLevel="1">
      <c r="A397" s="7" t="s">
        <v>1493</v>
      </c>
      <c r="B397" s="5" t="s">
        <v>707</v>
      </c>
      <c r="C397" s="116" t="s">
        <v>1856</v>
      </c>
      <c r="D397" s="117" t="s">
        <v>2325</v>
      </c>
      <c r="E397" s="118" t="s">
        <v>2130</v>
      </c>
      <c r="F397" s="119">
        <v>50.4</v>
      </c>
      <c r="G397" s="41"/>
      <c r="H397" s="3">
        <f>ROUND(_xlfn.IFERROR(F397*G397," - "),2)</f>
        <v>0</v>
      </c>
      <c r="I397" s="143" t="e">
        <f>H397/$G$1758</f>
        <v>#DIV/0!</v>
      </c>
      <c r="J397" s="122" t="e">
        <v>#REF!</v>
      </c>
    </row>
    <row r="398" spans="1:10" s="12" customFormat="1" ht="14.25" outlineLevel="1">
      <c r="A398" s="7" t="s">
        <v>1494</v>
      </c>
      <c r="B398" s="17" t="s">
        <v>708</v>
      </c>
      <c r="C398" s="116" t="s">
        <v>1856</v>
      </c>
      <c r="D398" s="117" t="s">
        <v>2326</v>
      </c>
      <c r="E398" s="118" t="s">
        <v>660</v>
      </c>
      <c r="F398" s="119">
        <v>2.2</v>
      </c>
      <c r="G398" s="41"/>
      <c r="H398" s="3">
        <f>ROUND(_xlfn.IFERROR(F398*G398," - "),2)</f>
        <v>0</v>
      </c>
      <c r="I398" s="143" t="e">
        <f>H398/$G$1758</f>
        <v>#DIV/0!</v>
      </c>
      <c r="J398" s="122" t="e">
        <v>#REF!</v>
      </c>
    </row>
    <row r="399" spans="1:10" s="12" customFormat="1" ht="14.25" outlineLevel="1">
      <c r="A399" s="7" t="s">
        <v>1495</v>
      </c>
      <c r="B399" s="5" t="s">
        <v>141</v>
      </c>
      <c r="C399" s="116" t="s">
        <v>1856</v>
      </c>
      <c r="D399" s="117" t="s">
        <v>244</v>
      </c>
      <c r="E399" s="118" t="s">
        <v>2130</v>
      </c>
      <c r="F399" s="119">
        <v>53.6</v>
      </c>
      <c r="G399" s="41"/>
      <c r="H399" s="3">
        <f>ROUND(_xlfn.IFERROR(F399*G399," - "),2)</f>
        <v>0</v>
      </c>
      <c r="I399" s="143" t="e">
        <f>H399/$G$1758</f>
        <v>#DIV/0!</v>
      </c>
      <c r="J399" s="122" t="e">
        <v>#REF!</v>
      </c>
    </row>
    <row r="400" spans="1:10" s="12" customFormat="1" ht="14.25" outlineLevel="1">
      <c r="A400" s="7" t="s">
        <v>1497</v>
      </c>
      <c r="B400" s="136" t="s">
        <v>143</v>
      </c>
      <c r="C400" s="116" t="s">
        <v>1856</v>
      </c>
      <c r="D400" s="117" t="s">
        <v>2184</v>
      </c>
      <c r="E400" s="118" t="s">
        <v>2130</v>
      </c>
      <c r="F400" s="119">
        <v>53.6</v>
      </c>
      <c r="G400" s="41"/>
      <c r="H400" s="3">
        <f>ROUND(_xlfn.IFERROR(F400*G400," - "),2)</f>
        <v>0</v>
      </c>
      <c r="I400" s="143" t="e">
        <f>H400/$G$1758</f>
        <v>#DIV/0!</v>
      </c>
      <c r="J400" s="122" t="e">
        <v>#REF!</v>
      </c>
    </row>
    <row r="401" spans="1:10" s="12" customFormat="1" ht="14.25" outlineLevel="1">
      <c r="A401" s="7" t="s">
        <v>1498</v>
      </c>
      <c r="B401" s="17" t="s">
        <v>145</v>
      </c>
      <c r="C401" s="116" t="s">
        <v>1856</v>
      </c>
      <c r="D401" s="117" t="s">
        <v>245</v>
      </c>
      <c r="E401" s="118" t="s">
        <v>2130</v>
      </c>
      <c r="F401" s="119">
        <v>53.6</v>
      </c>
      <c r="G401" s="41"/>
      <c r="H401" s="3">
        <f>ROUND(_xlfn.IFERROR(F401*G401," - "),2)</f>
        <v>0</v>
      </c>
      <c r="I401" s="143" t="e">
        <f>H401/$G$1758</f>
        <v>#DIV/0!</v>
      </c>
      <c r="J401" s="122" t="e">
        <v>#REF!</v>
      </c>
    </row>
    <row r="402" spans="1:10" s="12" customFormat="1" ht="14.25" outlineLevel="1">
      <c r="A402" s="7" t="s">
        <v>1499</v>
      </c>
      <c r="B402" s="5" t="s">
        <v>111</v>
      </c>
      <c r="C402" s="116" t="s">
        <v>1856</v>
      </c>
      <c r="D402" s="117" t="s">
        <v>2327</v>
      </c>
      <c r="E402" s="118" t="s">
        <v>2130</v>
      </c>
      <c r="F402" s="119">
        <v>55.72</v>
      </c>
      <c r="G402" s="41"/>
      <c r="H402" s="3">
        <f>ROUND(_xlfn.IFERROR(F402*G402," - "),2)</f>
        <v>0</v>
      </c>
      <c r="I402" s="143" t="e">
        <f>H402/$G$1758</f>
        <v>#DIV/0!</v>
      </c>
      <c r="J402" s="122" t="e">
        <v>#REF!</v>
      </c>
    </row>
    <row r="403" spans="1:10" s="12" customFormat="1" ht="14.25" outlineLevel="1">
      <c r="A403" s="262" t="s">
        <v>1411</v>
      </c>
      <c r="B403" s="263"/>
      <c r="C403" s="125"/>
      <c r="D403" s="141" t="s">
        <v>1133</v>
      </c>
      <c r="E403" s="127">
        <f>SUM(H404:H414)</f>
        <v>0</v>
      </c>
      <c r="F403" s="127"/>
      <c r="G403" s="127"/>
      <c r="H403" s="127"/>
      <c r="I403" s="128" t="e">
        <f>E403/$G$1758</f>
        <v>#DIV/0!</v>
      </c>
      <c r="J403" s="122" t="e">
        <f>#REF!</f>
        <v>#REF!</v>
      </c>
    </row>
    <row r="404" spans="1:10" s="12" customFormat="1" ht="25.5" outlineLevel="1">
      <c r="A404" s="7" t="s">
        <v>1416</v>
      </c>
      <c r="B404" s="2" t="s">
        <v>683</v>
      </c>
      <c r="C404" s="116" t="s">
        <v>1856</v>
      </c>
      <c r="D404" s="117" t="s">
        <v>2328</v>
      </c>
      <c r="E404" s="118" t="s">
        <v>2130</v>
      </c>
      <c r="F404" s="124">
        <v>11</v>
      </c>
      <c r="G404" s="41"/>
      <c r="H404" s="3">
        <f>ROUND(_xlfn.IFERROR(F404*G404," - "),2)</f>
        <v>0</v>
      </c>
      <c r="I404" s="121" t="e">
        <f>H404/$G$1758</f>
        <v>#DIV/0!</v>
      </c>
      <c r="J404" s="122" t="e">
        <f>#REF!</f>
        <v>#REF!</v>
      </c>
    </row>
    <row r="405" spans="1:10" s="12" customFormat="1" ht="14.25" outlineLevel="1">
      <c r="A405" s="7" t="s">
        <v>1417</v>
      </c>
      <c r="B405" s="23" t="s">
        <v>1414</v>
      </c>
      <c r="C405" s="116" t="s">
        <v>1856</v>
      </c>
      <c r="D405" s="117" t="s">
        <v>2329</v>
      </c>
      <c r="E405" s="118" t="s">
        <v>86</v>
      </c>
      <c r="F405" s="129">
        <v>2</v>
      </c>
      <c r="G405" s="41"/>
      <c r="H405" s="3">
        <f>ROUND(_xlfn.IFERROR(F405*G405," - "),2)</f>
        <v>0</v>
      </c>
      <c r="I405" s="123" t="e">
        <f>H405/$G$1758</f>
        <v>#DIV/0!</v>
      </c>
      <c r="J405" s="122" t="e">
        <f>#REF!</f>
        <v>#REF!</v>
      </c>
    </row>
    <row r="406" spans="1:10" s="12" customFormat="1" ht="14.25" outlineLevel="1">
      <c r="A406" s="7" t="s">
        <v>1418</v>
      </c>
      <c r="B406" s="23" t="s">
        <v>1028</v>
      </c>
      <c r="C406" s="116" t="s">
        <v>1856</v>
      </c>
      <c r="D406" s="117" t="s">
        <v>2280</v>
      </c>
      <c r="E406" s="118" t="s">
        <v>2130</v>
      </c>
      <c r="F406" s="129">
        <v>700</v>
      </c>
      <c r="G406" s="41"/>
      <c r="H406" s="3">
        <f>ROUND(_xlfn.IFERROR(F406*G406," - "),2)</f>
        <v>0</v>
      </c>
      <c r="I406" s="123" t="e">
        <f>H406/$G$1758</f>
        <v>#DIV/0!</v>
      </c>
      <c r="J406" s="122" t="e">
        <f>#REF!</f>
        <v>#REF!</v>
      </c>
    </row>
    <row r="407" spans="1:10" s="12" customFormat="1" ht="25.5" outlineLevel="1">
      <c r="A407" s="7" t="s">
        <v>1419</v>
      </c>
      <c r="B407" s="4" t="s">
        <v>310</v>
      </c>
      <c r="C407" s="116" t="s">
        <v>1856</v>
      </c>
      <c r="D407" s="117" t="s">
        <v>2277</v>
      </c>
      <c r="E407" s="118" t="s">
        <v>2130</v>
      </c>
      <c r="F407" s="129">
        <v>6.5</v>
      </c>
      <c r="G407" s="41"/>
      <c r="H407" s="3">
        <f>ROUND(_xlfn.IFERROR(F407*G407," - "),2)</f>
        <v>0</v>
      </c>
      <c r="I407" s="123" t="e">
        <f>H407/$G$1758</f>
        <v>#DIV/0!</v>
      </c>
      <c r="J407" s="122" t="e">
        <f>#REF!</f>
        <v>#REF!</v>
      </c>
    </row>
    <row r="408" spans="1:10" s="12" customFormat="1" ht="14.25" outlineLevel="1">
      <c r="A408" s="7" t="s">
        <v>1420</v>
      </c>
      <c r="B408" s="4" t="s">
        <v>716</v>
      </c>
      <c r="C408" s="116" t="s">
        <v>1856</v>
      </c>
      <c r="D408" s="117" t="s">
        <v>2278</v>
      </c>
      <c r="E408" s="118" t="s">
        <v>86</v>
      </c>
      <c r="F408" s="124">
        <v>12</v>
      </c>
      <c r="G408" s="41"/>
      <c r="H408" s="3">
        <f>ROUND(_xlfn.IFERROR(F408*G408," - "),2)</f>
        <v>0</v>
      </c>
      <c r="I408" s="121" t="e">
        <f>H408/$G$1758</f>
        <v>#DIV/0!</v>
      </c>
      <c r="J408" s="122" t="e">
        <f>#REF!</f>
        <v>#REF!</v>
      </c>
    </row>
    <row r="409" spans="1:10" s="12" customFormat="1" ht="38.25" outlineLevel="1">
      <c r="A409" s="7" t="s">
        <v>1421</v>
      </c>
      <c r="B409" s="23" t="s">
        <v>671</v>
      </c>
      <c r="C409" s="116" t="s">
        <v>1856</v>
      </c>
      <c r="D409" s="117" t="s">
        <v>2330</v>
      </c>
      <c r="E409" s="118" t="s">
        <v>86</v>
      </c>
      <c r="F409" s="124">
        <v>1</v>
      </c>
      <c r="G409" s="41"/>
      <c r="H409" s="3">
        <f>ROUND(_xlfn.IFERROR(F409*G409," - "),2)</f>
        <v>0</v>
      </c>
      <c r="I409" s="121" t="e">
        <f>H409/$G$1758</f>
        <v>#DIV/0!</v>
      </c>
      <c r="J409" s="122" t="e">
        <f>#REF!</f>
        <v>#REF!</v>
      </c>
    </row>
    <row r="410" spans="1:10" s="12" customFormat="1" ht="38.25" outlineLevel="1">
      <c r="A410" s="7" t="s">
        <v>1422</v>
      </c>
      <c r="B410" s="2" t="s">
        <v>123</v>
      </c>
      <c r="C410" s="116" t="s">
        <v>1856</v>
      </c>
      <c r="D410" s="135" t="s">
        <v>1143</v>
      </c>
      <c r="E410" s="118" t="s">
        <v>86</v>
      </c>
      <c r="F410" s="124">
        <v>4</v>
      </c>
      <c r="G410" s="41"/>
      <c r="H410" s="3">
        <f>ROUND(_xlfn.IFERROR(F410*G410," - "),2)</f>
        <v>0</v>
      </c>
      <c r="I410" s="121" t="e">
        <f>H410/$G$1758</f>
        <v>#DIV/0!</v>
      </c>
      <c r="J410" s="122" t="e">
        <f>#REF!</f>
        <v>#REF!</v>
      </c>
    </row>
    <row r="411" spans="1:10" s="12" customFormat="1" ht="25.5" outlineLevel="1">
      <c r="A411" s="7" t="s">
        <v>1423</v>
      </c>
      <c r="B411" s="5" t="s">
        <v>275</v>
      </c>
      <c r="C411" s="116" t="s">
        <v>2128</v>
      </c>
      <c r="D411" s="117" t="s">
        <v>2250</v>
      </c>
      <c r="E411" s="118" t="s">
        <v>660</v>
      </c>
      <c r="F411" s="129">
        <v>20</v>
      </c>
      <c r="G411" s="41"/>
      <c r="H411" s="3">
        <f>ROUND(_xlfn.IFERROR(F411*G411," - "),2)</f>
        <v>0</v>
      </c>
      <c r="I411" s="123" t="e">
        <f>H411/$G$1758</f>
        <v>#DIV/0!</v>
      </c>
      <c r="J411" s="122" t="e">
        <f>#REF!</f>
        <v>#REF!</v>
      </c>
    </row>
    <row r="412" spans="1:10" s="12" customFormat="1" ht="25.5" outlineLevel="1">
      <c r="A412" s="7" t="s">
        <v>1424</v>
      </c>
      <c r="B412" s="5" t="s">
        <v>274</v>
      </c>
      <c r="C412" s="116" t="s">
        <v>2128</v>
      </c>
      <c r="D412" s="117" t="s">
        <v>2251</v>
      </c>
      <c r="E412" s="118" t="s">
        <v>660</v>
      </c>
      <c r="F412" s="129">
        <v>20</v>
      </c>
      <c r="G412" s="41"/>
      <c r="H412" s="3">
        <f>ROUND(_xlfn.IFERROR(F412*G412," - "),2)</f>
        <v>0</v>
      </c>
      <c r="I412" s="123" t="e">
        <f>H412/$G$1758</f>
        <v>#DIV/0!</v>
      </c>
      <c r="J412" s="122" t="e">
        <f>#REF!</f>
        <v>#REF!</v>
      </c>
    </row>
    <row r="413" spans="1:10" ht="25.5" outlineLevel="1">
      <c r="A413" s="7" t="s">
        <v>1425</v>
      </c>
      <c r="B413" s="5" t="s">
        <v>281</v>
      </c>
      <c r="C413" s="116" t="s">
        <v>2128</v>
      </c>
      <c r="D413" s="117" t="s">
        <v>2274</v>
      </c>
      <c r="E413" s="118" t="s">
        <v>2130</v>
      </c>
      <c r="F413" s="129">
        <v>2.38</v>
      </c>
      <c r="G413" s="41"/>
      <c r="H413" s="3">
        <f>ROUND(_xlfn.IFERROR(F413*G413," - "),2)</f>
        <v>0</v>
      </c>
      <c r="I413" s="123" t="e">
        <f>H413/$G$1758</f>
        <v>#DIV/0!</v>
      </c>
      <c r="J413" s="122" t="e">
        <f>#REF!</f>
        <v>#REF!</v>
      </c>
    </row>
    <row r="414" spans="1:10" ht="13.5" outlineLevel="1" thickBot="1">
      <c r="A414" s="7" t="s">
        <v>1426</v>
      </c>
      <c r="B414" s="18" t="s">
        <v>850</v>
      </c>
      <c r="C414" s="116" t="s">
        <v>1856</v>
      </c>
      <c r="D414" s="117" t="s">
        <v>2281</v>
      </c>
      <c r="E414" s="118" t="s">
        <v>2130</v>
      </c>
      <c r="F414" s="129">
        <v>1924.38</v>
      </c>
      <c r="G414" s="41"/>
      <c r="H414" s="3">
        <f>ROUND(_xlfn.IFERROR(F414*G414," - "),2)</f>
        <v>0</v>
      </c>
      <c r="I414" s="123" t="e">
        <f>H414/$G$1758</f>
        <v>#DIV/0!</v>
      </c>
      <c r="J414" s="122" t="e">
        <f>#REF!</f>
        <v>#REF!</v>
      </c>
    </row>
    <row r="415" spans="1:10" ht="15.75" thickBot="1">
      <c r="A415" s="264">
        <v>4</v>
      </c>
      <c r="B415" s="265"/>
      <c r="C415" s="106"/>
      <c r="D415" s="107" t="s">
        <v>781</v>
      </c>
      <c r="E415" s="108">
        <f>ROUND(SUM(E416+E421+E427+E431+E441+E455+E460+E470+E480+E492+E514+E528+E547+E555+E575),2)</f>
        <v>0</v>
      </c>
      <c r="F415" s="108"/>
      <c r="G415" s="108"/>
      <c r="H415" s="109"/>
      <c r="I415" s="110" t="e">
        <f>E415/$G$1758</f>
        <v>#DIV/0!</v>
      </c>
      <c r="J415" s="122" t="e">
        <f>#REF!</f>
        <v>#REF!</v>
      </c>
    </row>
    <row r="416" spans="1:10" s="12" customFormat="1" ht="14.25" outlineLevel="1">
      <c r="A416" s="267" t="s">
        <v>39</v>
      </c>
      <c r="B416" s="268"/>
      <c r="C416" s="112"/>
      <c r="D416" s="113" t="s">
        <v>18</v>
      </c>
      <c r="E416" s="114">
        <f>SUM(H417:H420)</f>
        <v>0</v>
      </c>
      <c r="F416" s="114"/>
      <c r="G416" s="114"/>
      <c r="H416" s="114"/>
      <c r="I416" s="115" t="e">
        <f>E416/$G$1758</f>
        <v>#DIV/0!</v>
      </c>
      <c r="J416" s="122" t="e">
        <f>#REF!</f>
        <v>#REF!</v>
      </c>
    </row>
    <row r="417" spans="1:10" s="12" customFormat="1" ht="14.25" outlineLevel="1">
      <c r="A417" s="7" t="s">
        <v>40</v>
      </c>
      <c r="B417" s="2" t="s">
        <v>284</v>
      </c>
      <c r="C417" s="116" t="s">
        <v>2128</v>
      </c>
      <c r="D417" s="117" t="s">
        <v>2141</v>
      </c>
      <c r="E417" s="118" t="s">
        <v>86</v>
      </c>
      <c r="F417" s="124">
        <v>5</v>
      </c>
      <c r="G417" s="41"/>
      <c r="H417" s="3">
        <f>ROUND(_xlfn.IFERROR(F417*G417," - "),2)</f>
        <v>0</v>
      </c>
      <c r="I417" s="121" t="e">
        <f>H417/$G$1758</f>
        <v>#DIV/0!</v>
      </c>
      <c r="J417" s="122" t="e">
        <f>#REF!</f>
        <v>#REF!</v>
      </c>
    </row>
    <row r="418" spans="1:10" s="12" customFormat="1" ht="14.25" outlineLevel="1">
      <c r="A418" s="7" t="s">
        <v>41</v>
      </c>
      <c r="B418" s="4" t="s">
        <v>285</v>
      </c>
      <c r="C418" s="116" t="s">
        <v>2128</v>
      </c>
      <c r="D418" s="117" t="s">
        <v>2142</v>
      </c>
      <c r="E418" s="118" t="s">
        <v>86</v>
      </c>
      <c r="F418" s="119">
        <v>4</v>
      </c>
      <c r="G418" s="41"/>
      <c r="H418" s="3">
        <f>ROUND(_xlfn.IFERROR(F418*G418," - "),2)</f>
        <v>0</v>
      </c>
      <c r="I418" s="123" t="e">
        <f>H418/$G$1758</f>
        <v>#DIV/0!</v>
      </c>
      <c r="J418" s="122" t="e">
        <f>#REF!</f>
        <v>#REF!</v>
      </c>
    </row>
    <row r="419" spans="1:10" s="12" customFormat="1" ht="14.25" outlineLevel="1">
      <c r="A419" s="7" t="s">
        <v>42</v>
      </c>
      <c r="B419" s="4" t="s">
        <v>286</v>
      </c>
      <c r="C419" s="116" t="s">
        <v>2128</v>
      </c>
      <c r="D419" s="117" t="s">
        <v>2143</v>
      </c>
      <c r="E419" s="118" t="s">
        <v>86</v>
      </c>
      <c r="F419" s="119">
        <v>4</v>
      </c>
      <c r="G419" s="41"/>
      <c r="H419" s="3">
        <f>ROUND(_xlfn.IFERROR(F419*G419," - "),2)</f>
        <v>0</v>
      </c>
      <c r="I419" s="123" t="e">
        <f>H419/$G$1758</f>
        <v>#DIV/0!</v>
      </c>
      <c r="J419" s="122" t="e">
        <f>#REF!</f>
        <v>#REF!</v>
      </c>
    </row>
    <row r="420" spans="1:10" s="12" customFormat="1" ht="38.25" outlineLevel="1">
      <c r="A420" s="7" t="s">
        <v>171</v>
      </c>
      <c r="B420" s="18" t="s">
        <v>292</v>
      </c>
      <c r="C420" s="116" t="s">
        <v>2128</v>
      </c>
      <c r="D420" s="145" t="s">
        <v>1815</v>
      </c>
      <c r="E420" s="118" t="s">
        <v>86</v>
      </c>
      <c r="F420" s="119">
        <v>1</v>
      </c>
      <c r="G420" s="41"/>
      <c r="H420" s="3">
        <f>ROUND(_xlfn.IFERROR(F420*G420," - "),2)</f>
        <v>0</v>
      </c>
      <c r="I420" s="123" t="e">
        <f>H420/$G$1758</f>
        <v>#DIV/0!</v>
      </c>
      <c r="J420" s="122" t="e">
        <f>#REF!</f>
        <v>#REF!</v>
      </c>
    </row>
    <row r="421" spans="1:10" s="12" customFormat="1" ht="14.25" outlineLevel="1">
      <c r="A421" s="262" t="s">
        <v>43</v>
      </c>
      <c r="B421" s="263"/>
      <c r="C421" s="125"/>
      <c r="D421" s="126" t="s">
        <v>770</v>
      </c>
      <c r="E421" s="127">
        <f>SUM(H422:H426)</f>
        <v>0</v>
      </c>
      <c r="F421" s="127"/>
      <c r="G421" s="127"/>
      <c r="H421" s="127"/>
      <c r="I421" s="128" t="e">
        <f>E421/$G$1758</f>
        <v>#DIV/0!</v>
      </c>
      <c r="J421" s="122" t="e">
        <f>#REF!</f>
        <v>#REF!</v>
      </c>
    </row>
    <row r="422" spans="1:10" s="12" customFormat="1" ht="14.25" outlineLevel="1">
      <c r="A422" s="7" t="s">
        <v>853</v>
      </c>
      <c r="B422" s="17" t="s">
        <v>196</v>
      </c>
      <c r="C422" s="116" t="s">
        <v>2128</v>
      </c>
      <c r="D422" s="117" t="s">
        <v>2144</v>
      </c>
      <c r="E422" s="118" t="s">
        <v>2130</v>
      </c>
      <c r="F422" s="124">
        <v>6</v>
      </c>
      <c r="G422" s="41"/>
      <c r="H422" s="3">
        <f>ROUND(_xlfn.IFERROR(F422*G422," - "),2)</f>
        <v>0</v>
      </c>
      <c r="I422" s="121" t="e">
        <f>H422/$G$1758</f>
        <v>#DIV/0!</v>
      </c>
      <c r="J422" s="122" t="e">
        <f>#REF!</f>
        <v>#REF!</v>
      </c>
    </row>
    <row r="423" spans="1:10" s="12" customFormat="1" ht="14.25" outlineLevel="1">
      <c r="A423" s="7" t="s">
        <v>854</v>
      </c>
      <c r="B423" s="17" t="s">
        <v>341</v>
      </c>
      <c r="C423" s="116" t="s">
        <v>1856</v>
      </c>
      <c r="D423" s="117" t="s">
        <v>2145</v>
      </c>
      <c r="E423" s="118" t="s">
        <v>86</v>
      </c>
      <c r="F423" s="129">
        <v>15</v>
      </c>
      <c r="G423" s="41"/>
      <c r="H423" s="3">
        <f>ROUND(_xlfn.IFERROR(F423*G423," - "),2)</f>
        <v>0</v>
      </c>
      <c r="I423" s="123" t="e">
        <f>H423/$G$1758</f>
        <v>#DIV/0!</v>
      </c>
      <c r="J423" s="122" t="e">
        <f>#REF!</f>
        <v>#REF!</v>
      </c>
    </row>
    <row r="424" spans="1:10" s="12" customFormat="1" ht="25.5" outlineLevel="1">
      <c r="A424" s="7" t="s">
        <v>855</v>
      </c>
      <c r="B424" s="17" t="s">
        <v>1025</v>
      </c>
      <c r="C424" s="116" t="s">
        <v>1856</v>
      </c>
      <c r="D424" s="117" t="s">
        <v>2146</v>
      </c>
      <c r="E424" s="118" t="s">
        <v>660</v>
      </c>
      <c r="F424" s="129">
        <v>60</v>
      </c>
      <c r="G424" s="41"/>
      <c r="H424" s="3">
        <f>ROUND(_xlfn.IFERROR(F424*G424," - "),2)</f>
        <v>0</v>
      </c>
      <c r="I424" s="123" t="e">
        <f>H424/$G$1758</f>
        <v>#DIV/0!</v>
      </c>
      <c r="J424" s="122" t="e">
        <f>#REF!</f>
        <v>#REF!</v>
      </c>
    </row>
    <row r="425" spans="1:10" s="12" customFormat="1" ht="25.5" outlineLevel="1">
      <c r="A425" s="7" t="s">
        <v>856</v>
      </c>
      <c r="B425" s="17" t="s">
        <v>736</v>
      </c>
      <c r="C425" s="116" t="s">
        <v>1856</v>
      </c>
      <c r="D425" s="117" t="s">
        <v>2147</v>
      </c>
      <c r="E425" s="118" t="s">
        <v>2130</v>
      </c>
      <c r="F425" s="129">
        <v>30</v>
      </c>
      <c r="G425" s="41"/>
      <c r="H425" s="3">
        <f>ROUND(_xlfn.IFERROR(F425*G425," - "),2)</f>
        <v>0</v>
      </c>
      <c r="I425" s="123" t="e">
        <f>H425/$G$1758</f>
        <v>#DIV/0!</v>
      </c>
      <c r="J425" s="122" t="e">
        <f>#REF!</f>
        <v>#REF!</v>
      </c>
    </row>
    <row r="426" spans="1:10" s="12" customFormat="1" ht="14.25" outlineLevel="1">
      <c r="A426" s="7" t="s">
        <v>1026</v>
      </c>
      <c r="B426" s="17" t="s">
        <v>737</v>
      </c>
      <c r="C426" s="116" t="s">
        <v>1856</v>
      </c>
      <c r="D426" s="117" t="s">
        <v>2148</v>
      </c>
      <c r="E426" s="118" t="s">
        <v>2130</v>
      </c>
      <c r="F426" s="129">
        <v>30</v>
      </c>
      <c r="G426" s="41"/>
      <c r="H426" s="3">
        <f>ROUND(_xlfn.IFERROR(F426*G426," - "),2)</f>
        <v>0</v>
      </c>
      <c r="I426" s="123" t="e">
        <f>H426/$G$1758</f>
        <v>#DIV/0!</v>
      </c>
      <c r="J426" s="122" t="e">
        <f>#REF!</f>
        <v>#REF!</v>
      </c>
    </row>
    <row r="427" spans="1:10" s="12" customFormat="1" ht="14.25" outlineLevel="1">
      <c r="A427" s="259" t="s">
        <v>44</v>
      </c>
      <c r="B427" s="261"/>
      <c r="C427" s="130"/>
      <c r="D427" s="131" t="s">
        <v>975</v>
      </c>
      <c r="E427" s="132">
        <f>SUM(H428:H430)</f>
        <v>0</v>
      </c>
      <c r="F427" s="127"/>
      <c r="G427" s="127"/>
      <c r="H427" s="127"/>
      <c r="I427" s="128" t="e">
        <f>E427/$G$1758</f>
        <v>#DIV/0!</v>
      </c>
      <c r="J427" s="122" t="e">
        <f>#REF!</f>
        <v>#REF!</v>
      </c>
    </row>
    <row r="428" spans="1:10" s="12" customFormat="1" ht="14.25" outlineLevel="1">
      <c r="A428" s="7" t="s">
        <v>857</v>
      </c>
      <c r="B428" s="2" t="s">
        <v>1034</v>
      </c>
      <c r="C428" s="116" t="s">
        <v>1856</v>
      </c>
      <c r="D428" s="117" t="s">
        <v>2331</v>
      </c>
      <c r="E428" s="118" t="s">
        <v>2150</v>
      </c>
      <c r="F428" s="133">
        <v>185.6</v>
      </c>
      <c r="G428" s="41"/>
      <c r="H428" s="3">
        <f>ROUND(_xlfn.IFERROR(F428*G428," - "),2)</f>
        <v>0</v>
      </c>
      <c r="I428" s="121" t="e">
        <f>H428/$G$1758</f>
        <v>#DIV/0!</v>
      </c>
      <c r="J428" s="122" t="e">
        <f>#REF!</f>
        <v>#REF!</v>
      </c>
    </row>
    <row r="429" spans="1:10" s="12" customFormat="1" ht="14.25" outlineLevel="1">
      <c r="A429" s="7" t="s">
        <v>858</v>
      </c>
      <c r="B429" s="5" t="s">
        <v>654</v>
      </c>
      <c r="C429" s="116" t="s">
        <v>1856</v>
      </c>
      <c r="D429" s="117" t="s">
        <v>2332</v>
      </c>
      <c r="E429" s="118" t="s">
        <v>2420</v>
      </c>
      <c r="F429" s="119">
        <v>7424</v>
      </c>
      <c r="G429" s="41"/>
      <c r="H429" s="3">
        <f>ROUND(_xlfn.IFERROR(F429*G429," - "),2)</f>
        <v>0</v>
      </c>
      <c r="I429" s="134" t="e">
        <f>H429/$G$1758</f>
        <v>#DIV/0!</v>
      </c>
      <c r="J429" s="122" t="e">
        <f>#REF!</f>
        <v>#REF!</v>
      </c>
    </row>
    <row r="430" spans="1:10" s="12" customFormat="1" ht="14.25" outlineLevel="1">
      <c r="A430" s="7" t="s">
        <v>859</v>
      </c>
      <c r="B430" s="5" t="s">
        <v>283</v>
      </c>
      <c r="C430" s="116" t="s">
        <v>2128</v>
      </c>
      <c r="D430" s="117" t="s">
        <v>2333</v>
      </c>
      <c r="E430" s="118" t="s">
        <v>2150</v>
      </c>
      <c r="F430" s="119">
        <v>185.6</v>
      </c>
      <c r="G430" s="41"/>
      <c r="H430" s="3">
        <f>ROUND(_xlfn.IFERROR(F430*G430," - "),2)</f>
        <v>0</v>
      </c>
      <c r="I430" s="134" t="e">
        <f>H430/$G$1758</f>
        <v>#DIV/0!</v>
      </c>
      <c r="J430" s="122" t="e">
        <f>#REF!</f>
        <v>#REF!</v>
      </c>
    </row>
    <row r="431" spans="1:10" s="12" customFormat="1" ht="14.25" outlineLevel="1">
      <c r="A431" s="259" t="s">
        <v>45</v>
      </c>
      <c r="B431" s="261"/>
      <c r="C431" s="130"/>
      <c r="D431" s="131" t="s">
        <v>751</v>
      </c>
      <c r="E431" s="132">
        <f>SUM(H432:H440)</f>
        <v>0</v>
      </c>
      <c r="F431" s="127"/>
      <c r="G431" s="127"/>
      <c r="H431" s="127"/>
      <c r="I431" s="128" t="e">
        <f>E431/$G$1758</f>
        <v>#DIV/0!</v>
      </c>
      <c r="J431" s="122" t="e">
        <f>#REF!</f>
        <v>#REF!</v>
      </c>
    </row>
    <row r="432" spans="1:10" s="12" customFormat="1" ht="14.25" outlineLevel="1">
      <c r="A432" s="7" t="s">
        <v>864</v>
      </c>
      <c r="B432" s="2" t="s">
        <v>307</v>
      </c>
      <c r="C432" s="116" t="s">
        <v>1856</v>
      </c>
      <c r="D432" s="117" t="s">
        <v>2149</v>
      </c>
      <c r="E432" s="118" t="s">
        <v>2150</v>
      </c>
      <c r="F432" s="133">
        <v>29.37</v>
      </c>
      <c r="G432" s="41"/>
      <c r="H432" s="3">
        <f>ROUND(_xlfn.IFERROR(F432*G432," - "),2)</f>
        <v>0</v>
      </c>
      <c r="I432" s="121" t="e">
        <f>H432/$G$1758</f>
        <v>#DIV/0!</v>
      </c>
      <c r="J432" s="122" t="e">
        <f>#REF!</f>
        <v>#REF!</v>
      </c>
    </row>
    <row r="433" spans="1:10" s="12" customFormat="1" ht="25.5" outlineLevel="1">
      <c r="A433" s="7" t="s">
        <v>865</v>
      </c>
      <c r="B433" s="5" t="s">
        <v>186</v>
      </c>
      <c r="C433" s="116" t="s">
        <v>1856</v>
      </c>
      <c r="D433" s="117" t="s">
        <v>2152</v>
      </c>
      <c r="E433" s="118" t="s">
        <v>2150</v>
      </c>
      <c r="F433" s="119">
        <v>4.17</v>
      </c>
      <c r="G433" s="41"/>
      <c r="H433" s="3">
        <f>ROUND(_xlfn.IFERROR(F433*G433," - "),2)</f>
        <v>0</v>
      </c>
      <c r="I433" s="134" t="e">
        <f>H433/$G$1758</f>
        <v>#DIV/0!</v>
      </c>
      <c r="J433" s="122" t="e">
        <f>#REF!</f>
        <v>#REF!</v>
      </c>
    </row>
    <row r="434" spans="1:10" s="12" customFormat="1" ht="14.25" outlineLevel="1">
      <c r="A434" s="7" t="s">
        <v>866</v>
      </c>
      <c r="B434" s="5" t="s">
        <v>243</v>
      </c>
      <c r="C434" s="116" t="s">
        <v>2128</v>
      </c>
      <c r="D434" s="117" t="s">
        <v>2153</v>
      </c>
      <c r="E434" s="118" t="s">
        <v>2150</v>
      </c>
      <c r="F434" s="119">
        <v>1.32</v>
      </c>
      <c r="G434" s="41"/>
      <c r="H434" s="3">
        <f>ROUND(_xlfn.IFERROR(F434*G434," - "),2)</f>
        <v>0</v>
      </c>
      <c r="I434" s="134" t="e">
        <f>H434/$G$1758</f>
        <v>#DIV/0!</v>
      </c>
      <c r="J434" s="122" t="e">
        <f>#REF!</f>
        <v>#REF!</v>
      </c>
    </row>
    <row r="435" spans="1:10" s="12" customFormat="1" ht="25.5" outlineLevel="1">
      <c r="A435" s="7" t="s">
        <v>867</v>
      </c>
      <c r="B435" s="5" t="s">
        <v>206</v>
      </c>
      <c r="C435" s="116" t="s">
        <v>2128</v>
      </c>
      <c r="D435" s="117" t="s">
        <v>2154</v>
      </c>
      <c r="E435" s="118" t="s">
        <v>2130</v>
      </c>
      <c r="F435" s="119">
        <v>3.02</v>
      </c>
      <c r="G435" s="41"/>
      <c r="H435" s="3">
        <f>ROUND(_xlfn.IFERROR(F435*G435," - "),2)</f>
        <v>0</v>
      </c>
      <c r="I435" s="134" t="e">
        <f>H435/$G$1758</f>
        <v>#DIV/0!</v>
      </c>
      <c r="J435" s="122" t="e">
        <f>#REF!</f>
        <v>#REF!</v>
      </c>
    </row>
    <row r="436" spans="1:10" s="12" customFormat="1" ht="14.25" outlineLevel="1">
      <c r="A436" s="7" t="s">
        <v>868</v>
      </c>
      <c r="B436" s="5" t="s">
        <v>332</v>
      </c>
      <c r="C436" s="116" t="s">
        <v>1856</v>
      </c>
      <c r="D436" s="135" t="s">
        <v>752</v>
      </c>
      <c r="E436" s="118" t="s">
        <v>2130</v>
      </c>
      <c r="F436" s="119">
        <v>5.94</v>
      </c>
      <c r="G436" s="41"/>
      <c r="H436" s="3">
        <f>ROUND(_xlfn.IFERROR(F436*G436," - "),2)</f>
        <v>0</v>
      </c>
      <c r="I436" s="134" t="e">
        <f>H436/$G$1758</f>
        <v>#DIV/0!</v>
      </c>
      <c r="J436" s="122" t="e">
        <f>#REF!</f>
        <v>#REF!</v>
      </c>
    </row>
    <row r="437" spans="1:10" s="12" customFormat="1" ht="14.25" outlineLevel="1">
      <c r="A437" s="7" t="s">
        <v>869</v>
      </c>
      <c r="B437" s="5" t="s">
        <v>332</v>
      </c>
      <c r="C437" s="116" t="s">
        <v>1856</v>
      </c>
      <c r="D437" s="117" t="s">
        <v>2155</v>
      </c>
      <c r="E437" s="118" t="s">
        <v>2130</v>
      </c>
      <c r="F437" s="119">
        <v>836.42</v>
      </c>
      <c r="G437" s="41"/>
      <c r="H437" s="3">
        <f>ROUND(_xlfn.IFERROR(F437*G437," - "),2)</f>
        <v>0</v>
      </c>
      <c r="I437" s="134" t="e">
        <f>H437/$G$1758</f>
        <v>#DIV/0!</v>
      </c>
      <c r="J437" s="122" t="e">
        <f>#REF!</f>
        <v>#REF!</v>
      </c>
    </row>
    <row r="438" spans="1:10" s="12" customFormat="1" ht="14.25" outlineLevel="1">
      <c r="A438" s="7" t="s">
        <v>870</v>
      </c>
      <c r="B438" s="5" t="s">
        <v>201</v>
      </c>
      <c r="C438" s="116" t="s">
        <v>2128</v>
      </c>
      <c r="D438" s="117" t="s">
        <v>2156</v>
      </c>
      <c r="E438" s="118" t="s">
        <v>2130</v>
      </c>
      <c r="F438" s="119">
        <v>416.37</v>
      </c>
      <c r="G438" s="41"/>
      <c r="H438" s="3">
        <f>ROUND(_xlfn.IFERROR(F438*G438," - "),2)</f>
        <v>0</v>
      </c>
      <c r="I438" s="134" t="e">
        <f>H438/$G$1758</f>
        <v>#DIV/0!</v>
      </c>
      <c r="J438" s="122" t="e">
        <f>#REF!</f>
        <v>#REF!</v>
      </c>
    </row>
    <row r="439" spans="1:10" s="12" customFormat="1" ht="25.5" outlineLevel="1">
      <c r="A439" s="7" t="s">
        <v>871</v>
      </c>
      <c r="B439" s="5" t="s">
        <v>915</v>
      </c>
      <c r="C439" s="116" t="s">
        <v>1856</v>
      </c>
      <c r="D439" s="117" t="s">
        <v>2334</v>
      </c>
      <c r="E439" s="118" t="s">
        <v>660</v>
      </c>
      <c r="F439" s="119">
        <v>12</v>
      </c>
      <c r="G439" s="41"/>
      <c r="H439" s="3">
        <f>ROUND(_xlfn.IFERROR(F439*G439," - "),2)</f>
        <v>0</v>
      </c>
      <c r="I439" s="134" t="e">
        <f>H439/$G$1758</f>
        <v>#DIV/0!</v>
      </c>
      <c r="J439" s="122" t="e">
        <f>#REF!</f>
        <v>#REF!</v>
      </c>
    </row>
    <row r="440" spans="1:10" s="12" customFormat="1" ht="25.5" outlineLevel="1">
      <c r="A440" s="7" t="s">
        <v>976</v>
      </c>
      <c r="B440" s="5" t="s">
        <v>326</v>
      </c>
      <c r="C440" s="116" t="s">
        <v>1856</v>
      </c>
      <c r="D440" s="117" t="s">
        <v>2157</v>
      </c>
      <c r="E440" s="118" t="s">
        <v>2130</v>
      </c>
      <c r="F440" s="119">
        <v>12.92</v>
      </c>
      <c r="G440" s="41"/>
      <c r="H440" s="3">
        <f>ROUND(_xlfn.IFERROR(F440*G440," - "),2)</f>
        <v>0</v>
      </c>
      <c r="I440" s="134" t="e">
        <f>H440/$G$1758</f>
        <v>#DIV/0!</v>
      </c>
      <c r="J440" s="122" t="e">
        <f>#REF!</f>
        <v>#REF!</v>
      </c>
    </row>
    <row r="441" spans="1:10" s="12" customFormat="1" ht="14.25" outlineLevel="1">
      <c r="A441" s="259" t="s">
        <v>209</v>
      </c>
      <c r="B441" s="261"/>
      <c r="C441" s="125"/>
      <c r="D441" s="126" t="s">
        <v>1137</v>
      </c>
      <c r="E441" s="127">
        <f>SUM(H442:H454)</f>
        <v>0</v>
      </c>
      <c r="F441" s="127"/>
      <c r="G441" s="127"/>
      <c r="H441" s="127"/>
      <c r="I441" s="128" t="e">
        <f>E441/$G$1758</f>
        <v>#DIV/0!</v>
      </c>
      <c r="J441" s="122" t="e">
        <f>#REF!</f>
        <v>#REF!</v>
      </c>
    </row>
    <row r="442" spans="1:10" s="12" customFormat="1" ht="14.25" outlineLevel="1">
      <c r="A442" s="7" t="s">
        <v>872</v>
      </c>
      <c r="B442" s="2" t="s">
        <v>153</v>
      </c>
      <c r="C442" s="116" t="s">
        <v>1856</v>
      </c>
      <c r="D442" s="117" t="s">
        <v>2158</v>
      </c>
      <c r="E442" s="118" t="s">
        <v>2130</v>
      </c>
      <c r="F442" s="133">
        <v>656.94</v>
      </c>
      <c r="G442" s="41"/>
      <c r="H442" s="3">
        <f>ROUND(_xlfn.IFERROR(F442*G442," - "),2)</f>
        <v>0</v>
      </c>
      <c r="I442" s="121" t="e">
        <f>H442/$G$1758</f>
        <v>#DIV/0!</v>
      </c>
      <c r="J442" s="122" t="e">
        <f>#REF!</f>
        <v>#REF!</v>
      </c>
    </row>
    <row r="443" spans="1:10" s="12" customFormat="1" ht="14.25" outlineLevel="1">
      <c r="A443" s="7" t="s">
        <v>873</v>
      </c>
      <c r="B443" s="5" t="s">
        <v>333</v>
      </c>
      <c r="C443" s="116" t="s">
        <v>1856</v>
      </c>
      <c r="D443" s="117" t="s">
        <v>2159</v>
      </c>
      <c r="E443" s="118" t="s">
        <v>2130</v>
      </c>
      <c r="F443" s="119">
        <v>656.94</v>
      </c>
      <c r="G443" s="41"/>
      <c r="H443" s="3">
        <f>ROUND(_xlfn.IFERROR(F443*G443," - "),2)</f>
        <v>0</v>
      </c>
      <c r="I443" s="134" t="e">
        <f>H443/$G$1758</f>
        <v>#DIV/0!</v>
      </c>
      <c r="J443" s="122" t="e">
        <f>#REF!</f>
        <v>#REF!</v>
      </c>
    </row>
    <row r="444" spans="1:10" s="12" customFormat="1" ht="14.25" outlineLevel="1">
      <c r="A444" s="7" t="s">
        <v>874</v>
      </c>
      <c r="B444" s="5" t="s">
        <v>1040</v>
      </c>
      <c r="C444" s="116" t="s">
        <v>1856</v>
      </c>
      <c r="D444" s="117" t="s">
        <v>2160</v>
      </c>
      <c r="E444" s="118" t="s">
        <v>2130</v>
      </c>
      <c r="F444" s="119">
        <v>656.94</v>
      </c>
      <c r="G444" s="41"/>
      <c r="H444" s="3">
        <f>ROUND(_xlfn.IFERROR(F444*G444," - "),2)</f>
        <v>0</v>
      </c>
      <c r="I444" s="134" t="e">
        <f>H444/$G$1758</f>
        <v>#DIV/0!</v>
      </c>
      <c r="J444" s="122" t="e">
        <f>#REF!</f>
        <v>#REF!</v>
      </c>
    </row>
    <row r="445" spans="1:10" s="12" customFormat="1" ht="14.25" outlineLevel="1">
      <c r="A445" s="7" t="s">
        <v>875</v>
      </c>
      <c r="B445" s="20" t="s">
        <v>1246</v>
      </c>
      <c r="C445" s="116" t="s">
        <v>1856</v>
      </c>
      <c r="D445" s="117" t="s">
        <v>2161</v>
      </c>
      <c r="E445" s="118" t="s">
        <v>2130</v>
      </c>
      <c r="F445" s="119">
        <v>656.94</v>
      </c>
      <c r="G445" s="41"/>
      <c r="H445" s="3">
        <f>ROUND(_xlfn.IFERROR(F445*G445," - "),2)</f>
        <v>0</v>
      </c>
      <c r="I445" s="134" t="e">
        <f>H445/$G$1758</f>
        <v>#DIV/0!</v>
      </c>
      <c r="J445" s="122" t="e">
        <f>#REF!</f>
        <v>#REF!</v>
      </c>
    </row>
    <row r="446" spans="1:10" s="12" customFormat="1" ht="51" outlineLevel="1">
      <c r="A446" s="7" t="s">
        <v>977</v>
      </c>
      <c r="B446" s="20">
        <v>87620</v>
      </c>
      <c r="C446" s="116" t="s">
        <v>2127</v>
      </c>
      <c r="D446" s="117" t="s">
        <v>2168</v>
      </c>
      <c r="E446" s="118" t="s">
        <v>2130</v>
      </c>
      <c r="F446" s="119">
        <v>464</v>
      </c>
      <c r="G446" s="41"/>
      <c r="H446" s="3">
        <f>ROUND(_xlfn.IFERROR(F446*G446," - "),2)</f>
        <v>0</v>
      </c>
      <c r="I446" s="134" t="e">
        <f>H446/$G$1758</f>
        <v>#DIV/0!</v>
      </c>
      <c r="J446" s="122" t="e">
        <f>#REF!</f>
        <v>#REF!</v>
      </c>
    </row>
    <row r="447" spans="1:10" s="12" customFormat="1" ht="14.25" outlineLevel="1">
      <c r="A447" s="7" t="s">
        <v>978</v>
      </c>
      <c r="B447" s="20" t="s">
        <v>297</v>
      </c>
      <c r="C447" s="116" t="s">
        <v>2128</v>
      </c>
      <c r="D447" s="117" t="s">
        <v>2335</v>
      </c>
      <c r="E447" s="118" t="s">
        <v>2130</v>
      </c>
      <c r="F447" s="119">
        <v>464</v>
      </c>
      <c r="G447" s="41"/>
      <c r="H447" s="3">
        <f>ROUND(_xlfn.IFERROR(F447*G447," - "),2)</f>
        <v>0</v>
      </c>
      <c r="I447" s="134" t="e">
        <f>H447/$G$1758</f>
        <v>#DIV/0!</v>
      </c>
      <c r="J447" s="122" t="e">
        <f>#REF!</f>
        <v>#REF!</v>
      </c>
    </row>
    <row r="448" spans="1:10" s="12" customFormat="1" ht="14.25" outlineLevel="1">
      <c r="A448" s="7" t="s">
        <v>979</v>
      </c>
      <c r="B448" s="5" t="s">
        <v>342</v>
      </c>
      <c r="C448" s="116" t="s">
        <v>2128</v>
      </c>
      <c r="D448" s="117" t="s">
        <v>2163</v>
      </c>
      <c r="E448" s="118" t="s">
        <v>2130</v>
      </c>
      <c r="F448" s="119">
        <v>72.42</v>
      </c>
      <c r="G448" s="41"/>
      <c r="H448" s="3">
        <f>ROUND(_xlfn.IFERROR(F448*G448," - "),2)</f>
        <v>0</v>
      </c>
      <c r="I448" s="134" t="e">
        <f>H448/$G$1758</f>
        <v>#DIV/0!</v>
      </c>
      <c r="J448" s="122" t="e">
        <f>#REF!</f>
        <v>#REF!</v>
      </c>
    </row>
    <row r="449" spans="1:10" s="12" customFormat="1" ht="25.5" outlineLevel="1">
      <c r="A449" s="7" t="s">
        <v>980</v>
      </c>
      <c r="B449" s="17" t="s">
        <v>278</v>
      </c>
      <c r="C449" s="116" t="s">
        <v>2128</v>
      </c>
      <c r="D449" s="117" t="s">
        <v>2164</v>
      </c>
      <c r="E449" s="118" t="s">
        <v>660</v>
      </c>
      <c r="F449" s="119">
        <v>24</v>
      </c>
      <c r="G449" s="41"/>
      <c r="H449" s="3">
        <f>ROUND(_xlfn.IFERROR(F449*G449," - "),2)</f>
        <v>0</v>
      </c>
      <c r="I449" s="134" t="e">
        <f>H449/$G$1758</f>
        <v>#DIV/0!</v>
      </c>
      <c r="J449" s="122" t="e">
        <f>#REF!</f>
        <v>#REF!</v>
      </c>
    </row>
    <row r="450" spans="1:10" s="12" customFormat="1" ht="38.25" outlineLevel="1">
      <c r="A450" s="7" t="s">
        <v>1016</v>
      </c>
      <c r="B450" s="17" t="s">
        <v>305</v>
      </c>
      <c r="C450" s="116" t="s">
        <v>2128</v>
      </c>
      <c r="D450" s="135" t="s">
        <v>801</v>
      </c>
      <c r="E450" s="118" t="s">
        <v>2130</v>
      </c>
      <c r="F450" s="119">
        <v>30.17</v>
      </c>
      <c r="G450" s="41"/>
      <c r="H450" s="3">
        <f>ROUND(_xlfn.IFERROR(F450*G450," - "),2)</f>
        <v>0</v>
      </c>
      <c r="I450" s="134" t="e">
        <f>H450/$G$1758</f>
        <v>#DIV/0!</v>
      </c>
      <c r="J450" s="122" t="e">
        <f>#REF!</f>
        <v>#REF!</v>
      </c>
    </row>
    <row r="451" spans="1:10" s="12" customFormat="1" ht="14.25" outlineLevel="1">
      <c r="A451" s="7" t="s">
        <v>1017</v>
      </c>
      <c r="B451" s="17" t="s">
        <v>280</v>
      </c>
      <c r="C451" s="116" t="s">
        <v>2128</v>
      </c>
      <c r="D451" s="117" t="s">
        <v>2166</v>
      </c>
      <c r="E451" s="118" t="s">
        <v>2130</v>
      </c>
      <c r="F451" s="119">
        <v>607.7</v>
      </c>
      <c r="G451" s="41"/>
      <c r="H451" s="3">
        <f>ROUND(_xlfn.IFERROR(F451*G451," - "),2)</f>
        <v>0</v>
      </c>
      <c r="I451" s="134" t="e">
        <f>H451/$G$1758</f>
        <v>#DIV/0!</v>
      </c>
      <c r="J451" s="122" t="e">
        <f>#REF!</f>
        <v>#REF!</v>
      </c>
    </row>
    <row r="452" spans="1:10" s="12" customFormat="1" ht="14.25" outlineLevel="1">
      <c r="A452" s="7" t="s">
        <v>1022</v>
      </c>
      <c r="B452" s="17" t="s">
        <v>656</v>
      </c>
      <c r="C452" s="116" t="s">
        <v>1856</v>
      </c>
      <c r="D452" s="117" t="s">
        <v>2336</v>
      </c>
      <c r="E452" s="118" t="s">
        <v>660</v>
      </c>
      <c r="F452" s="119">
        <v>131.8</v>
      </c>
      <c r="G452" s="41"/>
      <c r="H452" s="3">
        <f>ROUND(_xlfn.IFERROR(F452*G452," - "),2)</f>
        <v>0</v>
      </c>
      <c r="I452" s="134" t="e">
        <f>H452/$G$1758</f>
        <v>#DIV/0!</v>
      </c>
      <c r="J452" s="122" t="e">
        <f>#REF!</f>
        <v>#REF!</v>
      </c>
    </row>
    <row r="453" spans="1:10" s="12" customFormat="1" ht="25.5" outlineLevel="1">
      <c r="A453" s="7" t="s">
        <v>1229</v>
      </c>
      <c r="B453" s="17" t="s">
        <v>860</v>
      </c>
      <c r="C453" s="116" t="s">
        <v>1856</v>
      </c>
      <c r="D453" s="135" t="s">
        <v>862</v>
      </c>
      <c r="E453" s="118" t="s">
        <v>2150</v>
      </c>
      <c r="F453" s="119">
        <v>0.05</v>
      </c>
      <c r="G453" s="41"/>
      <c r="H453" s="3">
        <f>ROUND(_xlfn.IFERROR(F453*G453," - "),2)</f>
        <v>0</v>
      </c>
      <c r="I453" s="134" t="e">
        <f>H453/$G$1758</f>
        <v>#DIV/0!</v>
      </c>
      <c r="J453" s="122" t="e">
        <f>#REF!</f>
        <v>#REF!</v>
      </c>
    </row>
    <row r="454" spans="1:10" s="12" customFormat="1" ht="14.25" outlineLevel="1">
      <c r="A454" s="7" t="s">
        <v>1249</v>
      </c>
      <c r="B454" s="17" t="s">
        <v>861</v>
      </c>
      <c r="C454" s="116" t="s">
        <v>1856</v>
      </c>
      <c r="D454" s="135" t="s">
        <v>863</v>
      </c>
      <c r="E454" s="118" t="s">
        <v>2150</v>
      </c>
      <c r="F454" s="119">
        <v>0.24</v>
      </c>
      <c r="G454" s="41"/>
      <c r="H454" s="3">
        <f>ROUND(_xlfn.IFERROR(F454*G454," - "),2)</f>
        <v>0</v>
      </c>
      <c r="I454" s="134" t="e">
        <f>H454/$G$1758</f>
        <v>#DIV/0!</v>
      </c>
      <c r="J454" s="122" t="e">
        <f>#REF!</f>
        <v>#REF!</v>
      </c>
    </row>
    <row r="455" spans="1:10" s="12" customFormat="1" ht="14.25" outlineLevel="1">
      <c r="A455" s="259" t="s">
        <v>210</v>
      </c>
      <c r="B455" s="261"/>
      <c r="C455" s="125"/>
      <c r="D455" s="126" t="s">
        <v>1138</v>
      </c>
      <c r="E455" s="127">
        <f>SUM(H456:H459)</f>
        <v>0</v>
      </c>
      <c r="F455" s="127"/>
      <c r="G455" s="127"/>
      <c r="H455" s="127"/>
      <c r="I455" s="128" t="e">
        <f>E455/$G$1758</f>
        <v>#DIV/0!</v>
      </c>
      <c r="J455" s="122" t="e">
        <f>#REF!</f>
        <v>#REF!</v>
      </c>
    </row>
    <row r="456" spans="1:10" s="12" customFormat="1" ht="25.5" outlineLevel="1">
      <c r="A456" s="7" t="s">
        <v>876</v>
      </c>
      <c r="B456" s="17" t="s">
        <v>1052</v>
      </c>
      <c r="C456" s="116" t="s">
        <v>1856</v>
      </c>
      <c r="D456" s="117" t="s">
        <v>2169</v>
      </c>
      <c r="E456" s="118" t="s">
        <v>2130</v>
      </c>
      <c r="F456" s="119">
        <v>833.99</v>
      </c>
      <c r="G456" s="41"/>
      <c r="H456" s="3">
        <f>ROUND(_xlfn.IFERROR(F456*G456," - "),2)</f>
        <v>0</v>
      </c>
      <c r="I456" s="134" t="e">
        <f>H456/$G$1758</f>
        <v>#DIV/0!</v>
      </c>
      <c r="J456" s="122" t="e">
        <f>#REF!</f>
        <v>#REF!</v>
      </c>
    </row>
    <row r="457" spans="1:10" s="12" customFormat="1" ht="25.5" outlineLevel="1">
      <c r="A457" s="7" t="s">
        <v>877</v>
      </c>
      <c r="B457" s="17" t="s">
        <v>329</v>
      </c>
      <c r="C457" s="116" t="s">
        <v>1856</v>
      </c>
      <c r="D457" s="117" t="s">
        <v>2170</v>
      </c>
      <c r="E457" s="118" t="s">
        <v>2130</v>
      </c>
      <c r="F457" s="119">
        <v>833.99</v>
      </c>
      <c r="G457" s="41"/>
      <c r="H457" s="3">
        <f>ROUND(_xlfn.IFERROR(F457*G457," - "),2)</f>
        <v>0</v>
      </c>
      <c r="I457" s="134" t="e">
        <f>H457/$G$1758</f>
        <v>#DIV/0!</v>
      </c>
      <c r="J457" s="122" t="e">
        <f>#REF!</f>
        <v>#REF!</v>
      </c>
    </row>
    <row r="458" spans="1:10" s="12" customFormat="1" ht="25.5" outlineLevel="1">
      <c r="A458" s="7" t="s">
        <v>878</v>
      </c>
      <c r="B458" s="5" t="s">
        <v>790</v>
      </c>
      <c r="C458" s="116" t="s">
        <v>1856</v>
      </c>
      <c r="D458" s="117" t="s">
        <v>2171</v>
      </c>
      <c r="E458" s="118" t="s">
        <v>660</v>
      </c>
      <c r="F458" s="119">
        <v>202.96</v>
      </c>
      <c r="G458" s="41"/>
      <c r="H458" s="3">
        <f>ROUND(_xlfn.IFERROR(F458*G458," - "),2)</f>
        <v>0</v>
      </c>
      <c r="I458" s="134" t="e">
        <f>H458/$G$1758</f>
        <v>#DIV/0!</v>
      </c>
      <c r="J458" s="122" t="e">
        <f>#REF!</f>
        <v>#REF!</v>
      </c>
    </row>
    <row r="459" spans="1:10" s="12" customFormat="1" ht="25.5" outlineLevel="1">
      <c r="A459" s="7" t="s">
        <v>879</v>
      </c>
      <c r="B459" s="5" t="s">
        <v>330</v>
      </c>
      <c r="C459" s="116" t="s">
        <v>1856</v>
      </c>
      <c r="D459" s="117" t="s">
        <v>2337</v>
      </c>
      <c r="E459" s="118" t="s">
        <v>660</v>
      </c>
      <c r="F459" s="119">
        <v>8.6</v>
      </c>
      <c r="G459" s="41"/>
      <c r="H459" s="3">
        <f>ROUND(_xlfn.IFERROR(F459*G459," - "),2)</f>
        <v>0</v>
      </c>
      <c r="I459" s="134" t="e">
        <f>H459/$G$1758</f>
        <v>#DIV/0!</v>
      </c>
      <c r="J459" s="122" t="e">
        <f>#REF!</f>
        <v>#REF!</v>
      </c>
    </row>
    <row r="460" spans="1:10" s="12" customFormat="1" ht="14.25" outlineLevel="1">
      <c r="A460" s="259" t="s">
        <v>211</v>
      </c>
      <c r="B460" s="261"/>
      <c r="C460" s="125"/>
      <c r="D460" s="126" t="s">
        <v>1139</v>
      </c>
      <c r="E460" s="127">
        <f>SUM(H461:H469)</f>
        <v>0</v>
      </c>
      <c r="F460" s="127"/>
      <c r="G460" s="127"/>
      <c r="H460" s="127"/>
      <c r="I460" s="128" t="e">
        <f>E460/$G$1758</f>
        <v>#DIV/0!</v>
      </c>
      <c r="J460" s="122" t="e">
        <f>#REF!</f>
        <v>#REF!</v>
      </c>
    </row>
    <row r="461" spans="1:10" s="12" customFormat="1" ht="25.5" outlineLevel="1">
      <c r="A461" s="7" t="s">
        <v>880</v>
      </c>
      <c r="B461" s="5" t="s">
        <v>337</v>
      </c>
      <c r="C461" s="116" t="s">
        <v>1856</v>
      </c>
      <c r="D461" s="117" t="s">
        <v>2174</v>
      </c>
      <c r="E461" s="118" t="s">
        <v>2130</v>
      </c>
      <c r="F461" s="119">
        <v>34.68</v>
      </c>
      <c r="G461" s="41"/>
      <c r="H461" s="3">
        <f>ROUND(_xlfn.IFERROR(F461*G461," - "),2)</f>
        <v>0</v>
      </c>
      <c r="I461" s="134" t="e">
        <f>H461/$G$1758</f>
        <v>#DIV/0!</v>
      </c>
      <c r="J461" s="122" t="e">
        <f>#REF!</f>
        <v>#REF!</v>
      </c>
    </row>
    <row r="462" spans="1:10" s="12" customFormat="1" ht="14.25" outlineLevel="1">
      <c r="A462" s="7" t="s">
        <v>881</v>
      </c>
      <c r="B462" s="20" t="s">
        <v>1812</v>
      </c>
      <c r="C462" s="116" t="s">
        <v>1856</v>
      </c>
      <c r="D462" s="117" t="s">
        <v>2175</v>
      </c>
      <c r="E462" s="118" t="s">
        <v>660</v>
      </c>
      <c r="F462" s="119">
        <v>21.4</v>
      </c>
      <c r="G462" s="41"/>
      <c r="H462" s="3">
        <f>ROUND(_xlfn.IFERROR(F462*G462," - "),2)</f>
        <v>0</v>
      </c>
      <c r="I462" s="134" t="e">
        <f>H462/$G$1758</f>
        <v>#DIV/0!</v>
      </c>
      <c r="J462" s="122" t="e">
        <f>#REF!</f>
        <v>#REF!</v>
      </c>
    </row>
    <row r="463" spans="1:10" s="12" customFormat="1" ht="25.5" outlineLevel="1">
      <c r="A463" s="7" t="s">
        <v>882</v>
      </c>
      <c r="B463" s="20">
        <v>93201</v>
      </c>
      <c r="C463" s="116" t="s">
        <v>2127</v>
      </c>
      <c r="D463" s="117" t="s">
        <v>2176</v>
      </c>
      <c r="E463" s="118" t="s">
        <v>660</v>
      </c>
      <c r="F463" s="119">
        <v>14.4</v>
      </c>
      <c r="G463" s="41"/>
      <c r="H463" s="3">
        <f>ROUND(_xlfn.IFERROR(F463*G463," - "),2)</f>
        <v>0</v>
      </c>
      <c r="I463" s="134" t="e">
        <f>H463/$G$1758</f>
        <v>#DIV/0!</v>
      </c>
      <c r="J463" s="122" t="e">
        <f>#REF!</f>
        <v>#REF!</v>
      </c>
    </row>
    <row r="464" spans="1:10" s="12" customFormat="1" ht="14.25" outlineLevel="1">
      <c r="A464" s="7" t="s">
        <v>883</v>
      </c>
      <c r="B464" s="5" t="s">
        <v>1038</v>
      </c>
      <c r="C464" s="116" t="s">
        <v>1856</v>
      </c>
      <c r="D464" s="117" t="s">
        <v>2283</v>
      </c>
      <c r="E464" s="118" t="s">
        <v>2130</v>
      </c>
      <c r="F464" s="119">
        <v>3.58</v>
      </c>
      <c r="G464" s="41"/>
      <c r="H464" s="3">
        <f>ROUND(_xlfn.IFERROR(F464*G464," - "),2)</f>
        <v>0</v>
      </c>
      <c r="I464" s="134" t="e">
        <f>H464/$G$1758</f>
        <v>#DIV/0!</v>
      </c>
      <c r="J464" s="122" t="e">
        <f>#REF!</f>
        <v>#REF!</v>
      </c>
    </row>
    <row r="465" spans="1:10" s="12" customFormat="1" ht="14.25" outlineLevel="1">
      <c r="A465" s="7" t="s">
        <v>884</v>
      </c>
      <c r="B465" s="5" t="s">
        <v>639</v>
      </c>
      <c r="C465" s="116" t="s">
        <v>1856</v>
      </c>
      <c r="D465" s="117" t="s">
        <v>2178</v>
      </c>
      <c r="E465" s="118" t="s">
        <v>659</v>
      </c>
      <c r="F465" s="119">
        <v>128</v>
      </c>
      <c r="G465" s="41"/>
      <c r="H465" s="3">
        <f>ROUND(_xlfn.IFERROR(F465*G465," - "),2)</f>
        <v>0</v>
      </c>
      <c r="I465" s="134" t="e">
        <f>H465/$G$1758</f>
        <v>#DIV/0!</v>
      </c>
      <c r="J465" s="122" t="e">
        <f>#REF!</f>
        <v>#REF!</v>
      </c>
    </row>
    <row r="466" spans="1:10" s="12" customFormat="1" ht="14.25" outlineLevel="1">
      <c r="A466" s="7" t="s">
        <v>885</v>
      </c>
      <c r="B466" s="5" t="s">
        <v>704</v>
      </c>
      <c r="C466" s="116" t="s">
        <v>1856</v>
      </c>
      <c r="D466" s="117" t="s">
        <v>2179</v>
      </c>
      <c r="E466" s="118" t="s">
        <v>2150</v>
      </c>
      <c r="F466" s="119">
        <v>1.28</v>
      </c>
      <c r="G466" s="41"/>
      <c r="H466" s="3">
        <f>ROUND(_xlfn.IFERROR(F466*G466," - "),2)</f>
        <v>0</v>
      </c>
      <c r="I466" s="134" t="e">
        <f>H466/$G$1758</f>
        <v>#DIV/0!</v>
      </c>
      <c r="J466" s="122" t="e">
        <f>#REF!</f>
        <v>#REF!</v>
      </c>
    </row>
    <row r="467" spans="1:10" s="12" customFormat="1" ht="14.25" outlineLevel="1">
      <c r="A467" s="7" t="s">
        <v>886</v>
      </c>
      <c r="B467" s="5" t="s">
        <v>1030</v>
      </c>
      <c r="C467" s="116" t="s">
        <v>1856</v>
      </c>
      <c r="D467" s="117" t="s">
        <v>2338</v>
      </c>
      <c r="E467" s="118" t="s">
        <v>2130</v>
      </c>
      <c r="F467" s="119">
        <v>13.5</v>
      </c>
      <c r="G467" s="41"/>
      <c r="H467" s="3">
        <f>ROUND(_xlfn.IFERROR(F467*G467," - "),2)</f>
        <v>0</v>
      </c>
      <c r="I467" s="134" t="e">
        <f>H467/$G$1758</f>
        <v>#DIV/0!</v>
      </c>
      <c r="J467" s="122" t="e">
        <f>#REF!</f>
        <v>#REF!</v>
      </c>
    </row>
    <row r="468" spans="1:10" s="12" customFormat="1" ht="14.25" outlineLevel="1">
      <c r="A468" s="7" t="s">
        <v>887</v>
      </c>
      <c r="B468" s="5" t="s">
        <v>1031</v>
      </c>
      <c r="C468" s="116" t="s">
        <v>1856</v>
      </c>
      <c r="D468" s="117" t="s">
        <v>2339</v>
      </c>
      <c r="E468" s="118" t="s">
        <v>2130</v>
      </c>
      <c r="F468" s="119">
        <v>13.5</v>
      </c>
      <c r="G468" s="41"/>
      <c r="H468" s="3">
        <f>ROUND(_xlfn.IFERROR(F468*G468," - "),2)</f>
        <v>0</v>
      </c>
      <c r="I468" s="134" t="e">
        <f>H468/$G$1758</f>
        <v>#DIV/0!</v>
      </c>
      <c r="J468" s="122" t="e">
        <f>#REF!</f>
        <v>#REF!</v>
      </c>
    </row>
    <row r="469" spans="1:10" s="12" customFormat="1" ht="14.25" outlineLevel="1">
      <c r="A469" s="7" t="s">
        <v>888</v>
      </c>
      <c r="B469" s="5" t="s">
        <v>891</v>
      </c>
      <c r="C469" s="116" t="s">
        <v>1856</v>
      </c>
      <c r="D469" s="117" t="s">
        <v>2340</v>
      </c>
      <c r="E469" s="118" t="s">
        <v>660</v>
      </c>
      <c r="F469" s="119">
        <v>2.59</v>
      </c>
      <c r="G469" s="41"/>
      <c r="H469" s="3">
        <f>ROUND(_xlfn.IFERROR(F469*G469," - "),2)</f>
        <v>0</v>
      </c>
      <c r="I469" s="134" t="e">
        <f>H469/$G$1758</f>
        <v>#DIV/0!</v>
      </c>
      <c r="J469" s="122" t="e">
        <f>#REF!</f>
        <v>#REF!</v>
      </c>
    </row>
    <row r="470" spans="1:10" s="12" customFormat="1" ht="14.25" outlineLevel="1">
      <c r="A470" s="259" t="s">
        <v>212</v>
      </c>
      <c r="B470" s="261"/>
      <c r="C470" s="125"/>
      <c r="D470" s="126" t="s">
        <v>1140</v>
      </c>
      <c r="E470" s="127">
        <f>SUM(H471:H479)</f>
        <v>0</v>
      </c>
      <c r="F470" s="127"/>
      <c r="G470" s="127"/>
      <c r="H470" s="127"/>
      <c r="I470" s="128" t="e">
        <f>E470/$G$1758</f>
        <v>#DIV/0!</v>
      </c>
      <c r="J470" s="122" t="e">
        <f>#REF!</f>
        <v>#REF!</v>
      </c>
    </row>
    <row r="471" spans="1:10" s="12" customFormat="1" ht="14.25" outlineLevel="1">
      <c r="A471" s="7" t="s">
        <v>894</v>
      </c>
      <c r="B471" s="5" t="s">
        <v>141</v>
      </c>
      <c r="C471" s="116" t="s">
        <v>1856</v>
      </c>
      <c r="D471" s="117" t="s">
        <v>244</v>
      </c>
      <c r="E471" s="118" t="s">
        <v>2130</v>
      </c>
      <c r="F471" s="119">
        <v>88.05</v>
      </c>
      <c r="G471" s="41"/>
      <c r="H471" s="3">
        <f>ROUND(_xlfn.IFERROR(F471*G471," - "),2)</f>
        <v>0</v>
      </c>
      <c r="I471" s="134" t="e">
        <f>H471/$G$1758</f>
        <v>#DIV/0!</v>
      </c>
      <c r="J471" s="122" t="e">
        <f>#REF!</f>
        <v>#REF!</v>
      </c>
    </row>
    <row r="472" spans="1:10" s="13" customFormat="1" ht="12.75" outlineLevel="1">
      <c r="A472" s="7" t="s">
        <v>895</v>
      </c>
      <c r="B472" s="136" t="s">
        <v>143</v>
      </c>
      <c r="C472" s="116" t="s">
        <v>1856</v>
      </c>
      <c r="D472" s="117" t="s">
        <v>2184</v>
      </c>
      <c r="E472" s="118" t="s">
        <v>2130</v>
      </c>
      <c r="F472" s="137">
        <v>88.05</v>
      </c>
      <c r="G472" s="41"/>
      <c r="H472" s="3">
        <f>ROUND(_xlfn.IFERROR(F472*G472," - "),2)</f>
        <v>0</v>
      </c>
      <c r="I472" s="134" t="e">
        <f>H472/$G$1758</f>
        <v>#DIV/0!</v>
      </c>
      <c r="J472" s="122" t="e">
        <f>#REF!</f>
        <v>#REF!</v>
      </c>
    </row>
    <row r="473" spans="1:10" s="13" customFormat="1" ht="12.75" outlineLevel="1">
      <c r="A473" s="7" t="s">
        <v>896</v>
      </c>
      <c r="B473" s="17" t="s">
        <v>145</v>
      </c>
      <c r="C473" s="116" t="s">
        <v>1856</v>
      </c>
      <c r="D473" s="117" t="s">
        <v>245</v>
      </c>
      <c r="E473" s="118" t="s">
        <v>2130</v>
      </c>
      <c r="F473" s="137">
        <v>88.05</v>
      </c>
      <c r="G473" s="41"/>
      <c r="H473" s="3">
        <f>ROUND(_xlfn.IFERROR(F473*G473," - "),2)</f>
        <v>0</v>
      </c>
      <c r="I473" s="123" t="e">
        <f>H473/$G$1758</f>
        <v>#DIV/0!</v>
      </c>
      <c r="J473" s="122" t="e">
        <f>#REF!</f>
        <v>#REF!</v>
      </c>
    </row>
    <row r="474" spans="1:10" s="13" customFormat="1" ht="12.75" outlineLevel="1">
      <c r="A474" s="7" t="s">
        <v>897</v>
      </c>
      <c r="B474" s="20" t="s">
        <v>243</v>
      </c>
      <c r="C474" s="116" t="s">
        <v>2128</v>
      </c>
      <c r="D474" s="117" t="s">
        <v>2153</v>
      </c>
      <c r="E474" s="118" t="s">
        <v>2150</v>
      </c>
      <c r="F474" s="137">
        <v>1.78</v>
      </c>
      <c r="G474" s="41"/>
      <c r="H474" s="3">
        <f>ROUND(_xlfn.IFERROR(F474*G474," - "),2)</f>
        <v>0</v>
      </c>
      <c r="I474" s="134" t="e">
        <f>H474/$G$1758</f>
        <v>#DIV/0!</v>
      </c>
      <c r="J474" s="122" t="e">
        <f>#REF!</f>
        <v>#REF!</v>
      </c>
    </row>
    <row r="475" spans="1:10" s="13" customFormat="1" ht="12.75" outlineLevel="1">
      <c r="A475" s="7" t="s">
        <v>898</v>
      </c>
      <c r="B475" s="5" t="s">
        <v>258</v>
      </c>
      <c r="C475" s="116" t="s">
        <v>2128</v>
      </c>
      <c r="D475" s="135" t="s">
        <v>2132</v>
      </c>
      <c r="E475" s="118" t="s">
        <v>2130</v>
      </c>
      <c r="F475" s="137">
        <v>77.15</v>
      </c>
      <c r="G475" s="41"/>
      <c r="H475" s="3">
        <f>ROUND(_xlfn.IFERROR(F475*G475," - "),2)</f>
        <v>0</v>
      </c>
      <c r="I475" s="134" t="e">
        <f>H475/$G$1758</f>
        <v>#DIV/0!</v>
      </c>
      <c r="J475" s="122" t="e">
        <f>#REF!</f>
        <v>#REF!</v>
      </c>
    </row>
    <row r="476" spans="1:10" s="13" customFormat="1" ht="12.75" outlineLevel="1">
      <c r="A476" s="7" t="s">
        <v>899</v>
      </c>
      <c r="B476" s="5" t="s">
        <v>791</v>
      </c>
      <c r="C476" s="116" t="s">
        <v>1856</v>
      </c>
      <c r="D476" s="135" t="s">
        <v>808</v>
      </c>
      <c r="E476" s="118" t="s">
        <v>2130</v>
      </c>
      <c r="F476" s="137">
        <v>28.96</v>
      </c>
      <c r="G476" s="41"/>
      <c r="H476" s="3">
        <f>ROUND(_xlfn.IFERROR(F476*G476," - "),2)</f>
        <v>0</v>
      </c>
      <c r="I476" s="134" t="e">
        <f>H476/$G$1758</f>
        <v>#DIV/0!</v>
      </c>
      <c r="J476" s="122" t="e">
        <f>#REF!</f>
        <v>#REF!</v>
      </c>
    </row>
    <row r="477" spans="1:10" s="12" customFormat="1" ht="14.25" outlineLevel="1">
      <c r="A477" s="7" t="s">
        <v>900</v>
      </c>
      <c r="B477" s="5" t="s">
        <v>147</v>
      </c>
      <c r="C477" s="116" t="s">
        <v>1856</v>
      </c>
      <c r="D477" s="117" t="s">
        <v>2185</v>
      </c>
      <c r="E477" s="118" t="s">
        <v>2130</v>
      </c>
      <c r="F477" s="119">
        <v>690.29</v>
      </c>
      <c r="G477" s="41"/>
      <c r="H477" s="3">
        <f>ROUND(_xlfn.IFERROR(F477*G477," - "),2)</f>
        <v>0</v>
      </c>
      <c r="I477" s="134" t="e">
        <f>H477/$G$1758</f>
        <v>#DIV/0!</v>
      </c>
      <c r="J477" s="122" t="e">
        <f>#REF!</f>
        <v>#REF!</v>
      </c>
    </row>
    <row r="478" spans="1:10" s="12" customFormat="1" ht="25.5" outlineLevel="1">
      <c r="A478" s="7" t="s">
        <v>901</v>
      </c>
      <c r="B478" s="5" t="s">
        <v>340</v>
      </c>
      <c r="C478" s="116" t="s">
        <v>1856</v>
      </c>
      <c r="D478" s="117" t="s">
        <v>2186</v>
      </c>
      <c r="E478" s="118" t="s">
        <v>2130</v>
      </c>
      <c r="F478" s="119">
        <v>66.04</v>
      </c>
      <c r="G478" s="41"/>
      <c r="H478" s="3">
        <f>ROUND(_xlfn.IFERROR(F478*G478," - "),2)</f>
        <v>0</v>
      </c>
      <c r="I478" s="134" t="e">
        <f>H478/$G$1758</f>
        <v>#DIV/0!</v>
      </c>
      <c r="J478" s="122" t="e">
        <f>#REF!</f>
        <v>#REF!</v>
      </c>
    </row>
    <row r="479" spans="1:10" s="12" customFormat="1" ht="14.25" outlineLevel="1">
      <c r="A479" s="7" t="s">
        <v>902</v>
      </c>
      <c r="B479" s="5" t="s">
        <v>797</v>
      </c>
      <c r="C479" s="116" t="s">
        <v>1856</v>
      </c>
      <c r="D479" s="117" t="s">
        <v>2187</v>
      </c>
      <c r="E479" s="118" t="s">
        <v>660</v>
      </c>
      <c r="F479" s="119">
        <v>70.95</v>
      </c>
      <c r="G479" s="41"/>
      <c r="H479" s="3">
        <f>ROUND(_xlfn.IFERROR(F479*G479," - "),2)</f>
        <v>0</v>
      </c>
      <c r="I479" s="134" t="e">
        <f>H479/$G$1758</f>
        <v>#DIV/0!</v>
      </c>
      <c r="J479" s="122" t="e">
        <f>#REF!</f>
        <v>#REF!</v>
      </c>
    </row>
    <row r="480" spans="1:10" s="12" customFormat="1" ht="14.25" outlineLevel="1">
      <c r="A480" s="259" t="s">
        <v>213</v>
      </c>
      <c r="B480" s="261"/>
      <c r="C480" s="125"/>
      <c r="D480" s="126" t="s">
        <v>1141</v>
      </c>
      <c r="E480" s="127">
        <f>SUM(H481:H491)</f>
        <v>0</v>
      </c>
      <c r="F480" s="127"/>
      <c r="G480" s="127"/>
      <c r="H480" s="127"/>
      <c r="I480" s="128" t="e">
        <f>E480/$G$1758</f>
        <v>#DIV/0!</v>
      </c>
      <c r="J480" s="122" t="e">
        <f>#REF!</f>
        <v>#REF!</v>
      </c>
    </row>
    <row r="481" spans="1:10" s="12" customFormat="1" ht="25.5" outlineLevel="1">
      <c r="A481" s="7" t="s">
        <v>903</v>
      </c>
      <c r="B481" s="2" t="s">
        <v>254</v>
      </c>
      <c r="C481" s="116" t="s">
        <v>2128</v>
      </c>
      <c r="D481" s="117" t="s">
        <v>2188</v>
      </c>
      <c r="E481" s="118" t="s">
        <v>86</v>
      </c>
      <c r="F481" s="133">
        <v>2</v>
      </c>
      <c r="G481" s="41"/>
      <c r="H481" s="3">
        <f>ROUND(_xlfn.IFERROR(F481*G481," - "),2)</f>
        <v>0</v>
      </c>
      <c r="I481" s="121" t="e">
        <f>H481/$G$1758</f>
        <v>#DIV/0!</v>
      </c>
      <c r="J481" s="122" t="e">
        <f>#REF!</f>
        <v>#REF!</v>
      </c>
    </row>
    <row r="482" spans="1:10" s="12" customFormat="1" ht="25.5" outlineLevel="1">
      <c r="A482" s="7" t="s">
        <v>904</v>
      </c>
      <c r="B482" s="5" t="s">
        <v>255</v>
      </c>
      <c r="C482" s="116" t="s">
        <v>2128</v>
      </c>
      <c r="D482" s="117" t="s">
        <v>2189</v>
      </c>
      <c r="E482" s="118" t="s">
        <v>86</v>
      </c>
      <c r="F482" s="119">
        <v>2</v>
      </c>
      <c r="G482" s="41"/>
      <c r="H482" s="3">
        <f>ROUND(_xlfn.IFERROR(F482*G482," - "),2)</f>
        <v>0</v>
      </c>
      <c r="I482" s="134" t="e">
        <f>H482/$G$1758</f>
        <v>#DIV/0!</v>
      </c>
      <c r="J482" s="122" t="e">
        <f>#REF!</f>
        <v>#REF!</v>
      </c>
    </row>
    <row r="483" spans="1:10" s="12" customFormat="1" ht="14.25" outlineLevel="1">
      <c r="A483" s="7" t="s">
        <v>905</v>
      </c>
      <c r="B483" s="5" t="s">
        <v>301</v>
      </c>
      <c r="C483" s="116" t="s">
        <v>2128</v>
      </c>
      <c r="D483" s="117" t="s">
        <v>2190</v>
      </c>
      <c r="E483" s="118" t="s">
        <v>86</v>
      </c>
      <c r="F483" s="133">
        <v>1</v>
      </c>
      <c r="G483" s="41"/>
      <c r="H483" s="3">
        <f>ROUND(_xlfn.IFERROR(F483*G483," - "),2)</f>
        <v>0</v>
      </c>
      <c r="I483" s="121" t="e">
        <f>H483/$G$1758</f>
        <v>#DIV/0!</v>
      </c>
      <c r="J483" s="122" t="e">
        <f>#REF!</f>
        <v>#REF!</v>
      </c>
    </row>
    <row r="484" spans="1:10" s="12" customFormat="1" ht="25.5" outlineLevel="1">
      <c r="A484" s="7" t="s">
        <v>906</v>
      </c>
      <c r="B484" s="5" t="s">
        <v>253</v>
      </c>
      <c r="C484" s="116" t="s">
        <v>2128</v>
      </c>
      <c r="D484" s="135" t="s">
        <v>809</v>
      </c>
      <c r="E484" s="118" t="s">
        <v>86</v>
      </c>
      <c r="F484" s="133">
        <v>19</v>
      </c>
      <c r="G484" s="41"/>
      <c r="H484" s="3">
        <f>ROUND(_xlfn.IFERROR(F484*G484," - "),2)</f>
        <v>0</v>
      </c>
      <c r="I484" s="121" t="e">
        <f>H484/$G$1758</f>
        <v>#DIV/0!</v>
      </c>
      <c r="J484" s="122" t="e">
        <f>#REF!</f>
        <v>#REF!</v>
      </c>
    </row>
    <row r="485" spans="1:10" s="12" customFormat="1" ht="14.25" outlineLevel="1">
      <c r="A485" s="7" t="s">
        <v>907</v>
      </c>
      <c r="B485" s="17" t="s">
        <v>756</v>
      </c>
      <c r="C485" s="116" t="s">
        <v>1856</v>
      </c>
      <c r="D485" s="117" t="s">
        <v>2191</v>
      </c>
      <c r="E485" s="118" t="s">
        <v>86</v>
      </c>
      <c r="F485" s="133">
        <v>30</v>
      </c>
      <c r="G485" s="41"/>
      <c r="H485" s="3">
        <f>ROUND(_xlfn.IFERROR(F485*G485," - "),2)</f>
        <v>0</v>
      </c>
      <c r="I485" s="121" t="e">
        <f>H485/$G$1758</f>
        <v>#DIV/0!</v>
      </c>
      <c r="J485" s="122" t="e">
        <f>#REF!</f>
        <v>#REF!</v>
      </c>
    </row>
    <row r="486" spans="1:10" s="12" customFormat="1" ht="25.5" outlineLevel="1">
      <c r="A486" s="7" t="s">
        <v>908</v>
      </c>
      <c r="B486" s="5" t="s">
        <v>338</v>
      </c>
      <c r="C486" s="116" t="s">
        <v>1856</v>
      </c>
      <c r="D486" s="117" t="s">
        <v>2192</v>
      </c>
      <c r="E486" s="118" t="s">
        <v>86</v>
      </c>
      <c r="F486" s="133">
        <v>34</v>
      </c>
      <c r="G486" s="41"/>
      <c r="H486" s="3">
        <f>ROUND(_xlfn.IFERROR(F486*G486," - "),2)</f>
        <v>0</v>
      </c>
      <c r="I486" s="121" t="e">
        <f>H486/$G$1758</f>
        <v>#DIV/0!</v>
      </c>
      <c r="J486" s="122" t="e">
        <f>#REF!</f>
        <v>#REF!</v>
      </c>
    </row>
    <row r="487" spans="1:10" s="12" customFormat="1" ht="14.25" outlineLevel="1">
      <c r="A487" s="7" t="s">
        <v>909</v>
      </c>
      <c r="B487" s="5" t="s">
        <v>339</v>
      </c>
      <c r="C487" s="116" t="s">
        <v>1856</v>
      </c>
      <c r="D487" s="117" t="s">
        <v>2291</v>
      </c>
      <c r="E487" s="118" t="s">
        <v>86</v>
      </c>
      <c r="F487" s="133">
        <v>8</v>
      </c>
      <c r="G487" s="41"/>
      <c r="H487" s="3">
        <f>ROUND(_xlfn.IFERROR(F487*G487," - "),2)</f>
        <v>0</v>
      </c>
      <c r="I487" s="121" t="e">
        <f>H487/$G$1758</f>
        <v>#DIV/0!</v>
      </c>
      <c r="J487" s="122" t="e">
        <f>#REF!</f>
        <v>#REF!</v>
      </c>
    </row>
    <row r="488" spans="1:10" s="12" customFormat="1" ht="25.5" outlineLevel="1">
      <c r="A488" s="7" t="s">
        <v>910</v>
      </c>
      <c r="B488" s="5" t="s">
        <v>287</v>
      </c>
      <c r="C488" s="116" t="s">
        <v>2128</v>
      </c>
      <c r="D488" s="117" t="s">
        <v>2193</v>
      </c>
      <c r="E488" s="118" t="s">
        <v>86</v>
      </c>
      <c r="F488" s="133">
        <v>35</v>
      </c>
      <c r="G488" s="41"/>
      <c r="H488" s="3">
        <f>ROUND(_xlfn.IFERROR(F488*G488," - "),2)</f>
        <v>0</v>
      </c>
      <c r="I488" s="121" t="e">
        <f>H488/$G$1758</f>
        <v>#DIV/0!</v>
      </c>
      <c r="J488" s="122" t="e">
        <f>#REF!</f>
        <v>#REF!</v>
      </c>
    </row>
    <row r="489" spans="1:10" s="12" customFormat="1" ht="25.5" outlineLevel="1">
      <c r="A489" s="7" t="s">
        <v>911</v>
      </c>
      <c r="B489" s="5" t="s">
        <v>299</v>
      </c>
      <c r="C489" s="116" t="s">
        <v>2128</v>
      </c>
      <c r="D489" s="117" t="s">
        <v>2194</v>
      </c>
      <c r="E489" s="118" t="s">
        <v>86</v>
      </c>
      <c r="F489" s="119">
        <v>10</v>
      </c>
      <c r="G489" s="41"/>
      <c r="H489" s="3">
        <f>ROUND(_xlfn.IFERROR(F489*G489," - "),2)</f>
        <v>0</v>
      </c>
      <c r="I489" s="134" t="e">
        <f>H489/$G$1758</f>
        <v>#DIV/0!</v>
      </c>
      <c r="J489" s="122" t="e">
        <f>#REF!</f>
        <v>#REF!</v>
      </c>
    </row>
    <row r="490" spans="1:10" s="12" customFormat="1" ht="25.5" outlineLevel="1">
      <c r="A490" s="7" t="s">
        <v>912</v>
      </c>
      <c r="B490" s="22" t="s">
        <v>1496</v>
      </c>
      <c r="C490" s="116"/>
      <c r="D490" s="135" t="s">
        <v>1165</v>
      </c>
      <c r="E490" s="138" t="s">
        <v>1162</v>
      </c>
      <c r="F490" s="133">
        <v>1</v>
      </c>
      <c r="G490" s="42"/>
      <c r="H490" s="21">
        <f>ROUND(_xlfn.IFERROR(F490*G490," - "),2)</f>
        <v>0</v>
      </c>
      <c r="I490" s="139" t="e">
        <f>H490/$G$1758</f>
        <v>#DIV/0!</v>
      </c>
      <c r="J490" s="122" t="e">
        <f>#REF!</f>
        <v>#REF!</v>
      </c>
    </row>
    <row r="491" spans="1:10" s="12" customFormat="1" ht="25.5" outlineLevel="1">
      <c r="A491" s="7" t="s">
        <v>1167</v>
      </c>
      <c r="B491" s="22" t="s">
        <v>1496</v>
      </c>
      <c r="C491" s="146"/>
      <c r="D491" s="135" t="s">
        <v>1161</v>
      </c>
      <c r="E491" s="138" t="s">
        <v>1162</v>
      </c>
      <c r="F491" s="133">
        <v>1</v>
      </c>
      <c r="G491" s="42"/>
      <c r="H491" s="21">
        <f>ROUND(_xlfn.IFERROR(F491*G491," - "),2)</f>
        <v>0</v>
      </c>
      <c r="I491" s="139" t="e">
        <f>H491/$G$1758</f>
        <v>#DIV/0!</v>
      </c>
      <c r="J491" s="122" t="e">
        <f>#REF!</f>
        <v>#REF!</v>
      </c>
    </row>
    <row r="492" spans="1:10" s="12" customFormat="1" ht="14.25" outlineLevel="1">
      <c r="A492" s="259" t="s">
        <v>215</v>
      </c>
      <c r="B492" s="260"/>
      <c r="C492" s="147" t="s">
        <v>2195</v>
      </c>
      <c r="D492" s="148" t="s">
        <v>1131</v>
      </c>
      <c r="E492" s="127">
        <f>SUM(H493:H513)</f>
        <v>0</v>
      </c>
      <c r="F492" s="127"/>
      <c r="G492" s="127"/>
      <c r="H492" s="127"/>
      <c r="I492" s="128" t="e">
        <f>E492/$G$1758</f>
        <v>#DIV/0!</v>
      </c>
      <c r="J492" s="122" t="e">
        <f>#REF!</f>
        <v>#REF!</v>
      </c>
    </row>
    <row r="493" spans="1:10" s="12" customFormat="1" ht="14.25" outlineLevel="1">
      <c r="A493" s="7" t="s">
        <v>919</v>
      </c>
      <c r="B493" s="2" t="s">
        <v>318</v>
      </c>
      <c r="C493" s="116" t="s">
        <v>1856</v>
      </c>
      <c r="D493" s="117" t="s">
        <v>2196</v>
      </c>
      <c r="E493" s="118" t="s">
        <v>2130</v>
      </c>
      <c r="F493" s="133">
        <v>20.25</v>
      </c>
      <c r="G493" s="41"/>
      <c r="H493" s="3">
        <f>ROUND(_xlfn.IFERROR(F493*G493," - "),2)</f>
        <v>0</v>
      </c>
      <c r="I493" s="121" t="e">
        <f>H493/$G$1758</f>
        <v>#DIV/0!</v>
      </c>
      <c r="J493" s="122" t="e">
        <f>#REF!</f>
        <v>#REF!</v>
      </c>
    </row>
    <row r="494" spans="1:10" s="12" customFormat="1" ht="25.5" outlineLevel="1">
      <c r="A494" s="7" t="s">
        <v>920</v>
      </c>
      <c r="B494" s="24">
        <v>177094</v>
      </c>
      <c r="C494" s="116" t="s">
        <v>691</v>
      </c>
      <c r="D494" s="117" t="s">
        <v>2201</v>
      </c>
      <c r="E494" s="118" t="s">
        <v>2130</v>
      </c>
      <c r="F494" s="119">
        <v>10.56</v>
      </c>
      <c r="G494" s="41"/>
      <c r="H494" s="3">
        <f>ROUND(_xlfn.IFERROR(F494*G494," - "),2)</f>
        <v>0</v>
      </c>
      <c r="I494" s="134" t="e">
        <f>H494/$G$1758</f>
        <v>#DIV/0!</v>
      </c>
      <c r="J494" s="122" t="e">
        <f>#REF!</f>
        <v>#REF!</v>
      </c>
    </row>
    <row r="495" spans="1:10" s="12" customFormat="1" ht="14.25" outlineLevel="1">
      <c r="A495" s="7" t="s">
        <v>921</v>
      </c>
      <c r="B495" s="5" t="s">
        <v>311</v>
      </c>
      <c r="C495" s="116" t="s">
        <v>1856</v>
      </c>
      <c r="D495" s="117" t="s">
        <v>2198</v>
      </c>
      <c r="E495" s="118" t="s">
        <v>86</v>
      </c>
      <c r="F495" s="119">
        <v>24</v>
      </c>
      <c r="G495" s="41"/>
      <c r="H495" s="3">
        <f>ROUND(_xlfn.IFERROR(F495*G495," - "),2)</f>
        <v>0</v>
      </c>
      <c r="I495" s="134" t="e">
        <f>H495/$G$1758</f>
        <v>#DIV/0!</v>
      </c>
      <c r="J495" s="122" t="e">
        <f>#REF!</f>
        <v>#REF!</v>
      </c>
    </row>
    <row r="496" spans="1:10" s="12" customFormat="1" ht="14.25" outlineLevel="1">
      <c r="A496" s="7" t="s">
        <v>922</v>
      </c>
      <c r="B496" s="5" t="s">
        <v>312</v>
      </c>
      <c r="C496" s="116" t="s">
        <v>1856</v>
      </c>
      <c r="D496" s="117" t="s">
        <v>2199</v>
      </c>
      <c r="E496" s="118" t="s">
        <v>86</v>
      </c>
      <c r="F496" s="119">
        <v>11</v>
      </c>
      <c r="G496" s="41"/>
      <c r="H496" s="3">
        <f>ROUND(_xlfn.IFERROR(F496*G496," - "),2)</f>
        <v>0</v>
      </c>
      <c r="I496" s="134" t="e">
        <f>H496/$G$1758</f>
        <v>#DIV/0!</v>
      </c>
      <c r="J496" s="122" t="e">
        <f>#REF!</f>
        <v>#REF!</v>
      </c>
    </row>
    <row r="497" spans="1:10" s="12" customFormat="1" ht="14.25" outlineLevel="1">
      <c r="A497" s="7" t="s">
        <v>923</v>
      </c>
      <c r="B497" s="5" t="s">
        <v>916</v>
      </c>
      <c r="C497" s="116" t="s">
        <v>1856</v>
      </c>
      <c r="D497" s="117" t="s">
        <v>2200</v>
      </c>
      <c r="E497" s="118" t="s">
        <v>86</v>
      </c>
      <c r="F497" s="119">
        <v>35</v>
      </c>
      <c r="G497" s="41"/>
      <c r="H497" s="3">
        <f>ROUND(_xlfn.IFERROR(F497*G497," - "),2)</f>
        <v>0</v>
      </c>
      <c r="I497" s="134" t="e">
        <f>H497/$G$1758</f>
        <v>#DIV/0!</v>
      </c>
      <c r="J497" s="122" t="e">
        <f>#REF!</f>
        <v>#REF!</v>
      </c>
    </row>
    <row r="498" spans="1:10" s="12" customFormat="1" ht="14.25" outlineLevel="1">
      <c r="A498" s="7" t="s">
        <v>924</v>
      </c>
      <c r="B498" s="5" t="s">
        <v>313</v>
      </c>
      <c r="C498" s="116" t="s">
        <v>1856</v>
      </c>
      <c r="D498" s="117" t="s">
        <v>2202</v>
      </c>
      <c r="E498" s="118" t="s">
        <v>86</v>
      </c>
      <c r="F498" s="119">
        <v>33</v>
      </c>
      <c r="G498" s="41"/>
      <c r="H498" s="3">
        <f>ROUND(_xlfn.IFERROR(F498*G498," - "),2)</f>
        <v>0</v>
      </c>
      <c r="I498" s="134" t="e">
        <f>H498/$G$1758</f>
        <v>#DIV/0!</v>
      </c>
      <c r="J498" s="122" t="e">
        <f>#REF!</f>
        <v>#REF!</v>
      </c>
    </row>
    <row r="499" spans="1:10" s="12" customFormat="1" ht="14.25" outlineLevel="1">
      <c r="A499" s="7" t="s">
        <v>925</v>
      </c>
      <c r="B499" s="5" t="s">
        <v>892</v>
      </c>
      <c r="C499" s="116" t="s">
        <v>1856</v>
      </c>
      <c r="D499" s="117" t="s">
        <v>2341</v>
      </c>
      <c r="E499" s="118" t="s">
        <v>86</v>
      </c>
      <c r="F499" s="119">
        <v>2</v>
      </c>
      <c r="G499" s="41"/>
      <c r="H499" s="3">
        <f>ROUND(_xlfn.IFERROR(F499*G499," - "),2)</f>
        <v>0</v>
      </c>
      <c r="I499" s="134" t="e">
        <f>H499/$G$1758</f>
        <v>#DIV/0!</v>
      </c>
      <c r="J499" s="122" t="e">
        <f>#REF!</f>
        <v>#REF!</v>
      </c>
    </row>
    <row r="500" spans="1:10" s="12" customFormat="1" ht="14.25" outlineLevel="1">
      <c r="A500" s="7" t="s">
        <v>926</v>
      </c>
      <c r="B500" s="5" t="s">
        <v>52</v>
      </c>
      <c r="C500" s="116" t="s">
        <v>1856</v>
      </c>
      <c r="D500" s="117" t="s">
        <v>2204</v>
      </c>
      <c r="E500" s="118" t="s">
        <v>86</v>
      </c>
      <c r="F500" s="119">
        <v>12</v>
      </c>
      <c r="G500" s="41"/>
      <c r="H500" s="3">
        <f>ROUND(_xlfn.IFERROR(F500*G500," - "),2)</f>
        <v>0</v>
      </c>
      <c r="I500" s="134" t="e">
        <f>H500/$G$1758</f>
        <v>#DIV/0!</v>
      </c>
      <c r="J500" s="122" t="e">
        <f>#REF!</f>
        <v>#REF!</v>
      </c>
    </row>
    <row r="501" spans="1:10" s="12" customFormat="1" ht="14.25" outlineLevel="1">
      <c r="A501" s="7" t="s">
        <v>927</v>
      </c>
      <c r="B501" s="5" t="s">
        <v>758</v>
      </c>
      <c r="C501" s="116" t="s">
        <v>1856</v>
      </c>
      <c r="D501" s="117" t="s">
        <v>2295</v>
      </c>
      <c r="E501" s="118" t="s">
        <v>86</v>
      </c>
      <c r="F501" s="119">
        <v>2</v>
      </c>
      <c r="G501" s="41"/>
      <c r="H501" s="3">
        <f>ROUND(_xlfn.IFERROR(F501*G501," - "),2)</f>
        <v>0</v>
      </c>
      <c r="I501" s="134" t="e">
        <f>H501/$G$1758</f>
        <v>#DIV/0!</v>
      </c>
      <c r="J501" s="122" t="e">
        <f>#REF!</f>
        <v>#REF!</v>
      </c>
    </row>
    <row r="502" spans="1:10" s="12" customFormat="1" ht="25.5" outlineLevel="1">
      <c r="A502" s="7" t="s">
        <v>928</v>
      </c>
      <c r="B502" s="5" t="s">
        <v>727</v>
      </c>
      <c r="C502" s="116" t="s">
        <v>1856</v>
      </c>
      <c r="D502" s="117" t="s">
        <v>2342</v>
      </c>
      <c r="E502" s="118" t="s">
        <v>86</v>
      </c>
      <c r="F502" s="119">
        <v>3</v>
      </c>
      <c r="G502" s="41"/>
      <c r="H502" s="3">
        <f>ROUND(_xlfn.IFERROR(F502*G502," - "),2)</f>
        <v>0</v>
      </c>
      <c r="I502" s="134" t="e">
        <f>H502/$G$1758</f>
        <v>#DIV/0!</v>
      </c>
      <c r="J502" s="122" t="e">
        <f>#REF!</f>
        <v>#REF!</v>
      </c>
    </row>
    <row r="503" spans="1:10" s="12" customFormat="1" ht="14.25" outlineLevel="1">
      <c r="A503" s="7" t="s">
        <v>929</v>
      </c>
      <c r="B503" s="5" t="s">
        <v>759</v>
      </c>
      <c r="C503" s="116" t="s">
        <v>1856</v>
      </c>
      <c r="D503" s="117" t="s">
        <v>2208</v>
      </c>
      <c r="E503" s="118" t="s">
        <v>86</v>
      </c>
      <c r="F503" s="119">
        <v>2</v>
      </c>
      <c r="G503" s="41"/>
      <c r="H503" s="3">
        <f>ROUND(_xlfn.IFERROR(F503*G503," - "),2)</f>
        <v>0</v>
      </c>
      <c r="I503" s="134" t="e">
        <f>H503/$G$1758</f>
        <v>#DIV/0!</v>
      </c>
      <c r="J503" s="122" t="e">
        <f>#REF!</f>
        <v>#REF!</v>
      </c>
    </row>
    <row r="504" spans="1:10" s="12" customFormat="1" ht="14.25" outlineLevel="1">
      <c r="A504" s="7" t="s">
        <v>930</v>
      </c>
      <c r="B504" s="5" t="s">
        <v>316</v>
      </c>
      <c r="C504" s="116" t="s">
        <v>1856</v>
      </c>
      <c r="D504" s="117" t="s">
        <v>2205</v>
      </c>
      <c r="E504" s="118" t="s">
        <v>86</v>
      </c>
      <c r="F504" s="119">
        <v>6</v>
      </c>
      <c r="G504" s="41"/>
      <c r="H504" s="3">
        <f>ROUND(_xlfn.IFERROR(F504*G504," - "),2)</f>
        <v>0</v>
      </c>
      <c r="I504" s="134" t="e">
        <f>H504/$G$1758</f>
        <v>#DIV/0!</v>
      </c>
      <c r="J504" s="122" t="e">
        <f>#REF!</f>
        <v>#REF!</v>
      </c>
    </row>
    <row r="505" spans="1:10" s="12" customFormat="1" ht="14.25" outlineLevel="1">
      <c r="A505" s="7" t="s">
        <v>931</v>
      </c>
      <c r="B505" s="5" t="s">
        <v>893</v>
      </c>
      <c r="C505" s="116" t="s">
        <v>1856</v>
      </c>
      <c r="D505" s="117" t="s">
        <v>2296</v>
      </c>
      <c r="E505" s="118" t="s">
        <v>2130</v>
      </c>
      <c r="F505" s="119">
        <v>7.28</v>
      </c>
      <c r="G505" s="41"/>
      <c r="H505" s="3">
        <f>ROUND(_xlfn.IFERROR(F505*G505," - "),2)</f>
        <v>0</v>
      </c>
      <c r="I505" s="134" t="e">
        <f>H505/$G$1758</f>
        <v>#DIV/0!</v>
      </c>
      <c r="J505" s="122" t="e">
        <f>#REF!</f>
        <v>#REF!</v>
      </c>
    </row>
    <row r="506" spans="1:10" s="12" customFormat="1" ht="14.25" outlineLevel="1">
      <c r="A506" s="7" t="s">
        <v>981</v>
      </c>
      <c r="B506" s="5" t="s">
        <v>335</v>
      </c>
      <c r="C506" s="116" t="s">
        <v>1856</v>
      </c>
      <c r="D506" s="117" t="s">
        <v>2343</v>
      </c>
      <c r="E506" s="118" t="s">
        <v>86</v>
      </c>
      <c r="F506" s="119">
        <v>1</v>
      </c>
      <c r="G506" s="41"/>
      <c r="H506" s="3">
        <f>ROUND(_xlfn.IFERROR(F506*G506," - "),2)</f>
        <v>0</v>
      </c>
      <c r="I506" s="134" t="e">
        <f>H506/$G$1758</f>
        <v>#DIV/0!</v>
      </c>
      <c r="J506" s="122" t="e">
        <f>#REF!</f>
        <v>#REF!</v>
      </c>
    </row>
    <row r="507" spans="1:10" s="12" customFormat="1" ht="14.25" outlineLevel="1">
      <c r="A507" s="7" t="s">
        <v>982</v>
      </c>
      <c r="B507" s="5" t="s">
        <v>798</v>
      </c>
      <c r="C507" s="116" t="s">
        <v>1856</v>
      </c>
      <c r="D507" s="117" t="s">
        <v>2210</v>
      </c>
      <c r="E507" s="118" t="s">
        <v>2130</v>
      </c>
      <c r="F507" s="119">
        <v>8.84</v>
      </c>
      <c r="G507" s="41"/>
      <c r="H507" s="3">
        <f>ROUND(_xlfn.IFERROR(F507*G507," - "),2)</f>
        <v>0</v>
      </c>
      <c r="I507" s="134" t="e">
        <f>H507/$G$1758</f>
        <v>#DIV/0!</v>
      </c>
      <c r="J507" s="122" t="e">
        <f>#REF!</f>
        <v>#REF!</v>
      </c>
    </row>
    <row r="508" spans="1:10" s="12" customFormat="1" ht="25.5" outlineLevel="1">
      <c r="A508" s="7" t="s">
        <v>983</v>
      </c>
      <c r="B508" s="5" t="s">
        <v>729</v>
      </c>
      <c r="C508" s="116" t="s">
        <v>1856</v>
      </c>
      <c r="D508" s="135" t="s">
        <v>811</v>
      </c>
      <c r="E508" s="118" t="s">
        <v>86</v>
      </c>
      <c r="F508" s="119">
        <v>1</v>
      </c>
      <c r="G508" s="41"/>
      <c r="H508" s="3">
        <f>ROUND(_xlfn.IFERROR(F508*G508," - "),2)</f>
        <v>0</v>
      </c>
      <c r="I508" s="134" t="e">
        <f>H508/$G$1758</f>
        <v>#DIV/0!</v>
      </c>
      <c r="J508" s="122" t="e">
        <f>#REF!</f>
        <v>#REF!</v>
      </c>
    </row>
    <row r="509" spans="1:10" s="12" customFormat="1" ht="25.5" outlineLevel="1">
      <c r="A509" s="7" t="s">
        <v>984</v>
      </c>
      <c r="B509" s="17" t="s">
        <v>761</v>
      </c>
      <c r="C509" s="116" t="s">
        <v>1856</v>
      </c>
      <c r="D509" s="117" t="s">
        <v>2213</v>
      </c>
      <c r="E509" s="118" t="s">
        <v>2130</v>
      </c>
      <c r="F509" s="119">
        <v>5.8</v>
      </c>
      <c r="G509" s="41"/>
      <c r="H509" s="3">
        <f>ROUND(_xlfn.IFERROR(F509*G509," - "),2)</f>
        <v>0</v>
      </c>
      <c r="I509" s="134" t="e">
        <f>H509/$G$1758</f>
        <v>#DIV/0!</v>
      </c>
      <c r="J509" s="122" t="e">
        <f>#REF!</f>
        <v>#REF!</v>
      </c>
    </row>
    <row r="510" spans="1:10" s="12" customFormat="1" ht="14.25" outlineLevel="1">
      <c r="A510" s="7" t="s">
        <v>985</v>
      </c>
      <c r="B510" s="5" t="s">
        <v>762</v>
      </c>
      <c r="C510" s="116" t="s">
        <v>1856</v>
      </c>
      <c r="D510" s="117" t="s">
        <v>2214</v>
      </c>
      <c r="E510" s="118" t="s">
        <v>2130</v>
      </c>
      <c r="F510" s="119">
        <v>5.8</v>
      </c>
      <c r="G510" s="41"/>
      <c r="H510" s="3">
        <f>ROUND(_xlfn.IFERROR(F510*G510," - "),2)</f>
        <v>0</v>
      </c>
      <c r="I510" s="134" t="e">
        <f>H510/$G$1758</f>
        <v>#DIV/0!</v>
      </c>
      <c r="J510" s="122" t="e">
        <f>#REF!</f>
        <v>#REF!</v>
      </c>
    </row>
    <row r="511" spans="1:10" s="12" customFormat="1" ht="14.25" outlineLevel="1">
      <c r="A511" s="7" t="s">
        <v>1020</v>
      </c>
      <c r="B511" s="5" t="s">
        <v>644</v>
      </c>
      <c r="C511" s="116" t="s">
        <v>1856</v>
      </c>
      <c r="D511" s="117" t="s">
        <v>2217</v>
      </c>
      <c r="E511" s="118" t="s">
        <v>2130</v>
      </c>
      <c r="F511" s="119">
        <v>20</v>
      </c>
      <c r="G511" s="41"/>
      <c r="H511" s="3">
        <f>ROUND(_xlfn.IFERROR(F511*G511," - "),2)</f>
        <v>0</v>
      </c>
      <c r="I511" s="134" t="e">
        <f>H511/$G$1758</f>
        <v>#DIV/0!</v>
      </c>
      <c r="J511" s="122" t="e">
        <f>#REF!</f>
        <v>#REF!</v>
      </c>
    </row>
    <row r="512" spans="1:10" s="12" customFormat="1" ht="14.25" outlineLevel="1">
      <c r="A512" s="7" t="s">
        <v>1250</v>
      </c>
      <c r="B512" s="5" t="s">
        <v>334</v>
      </c>
      <c r="C512" s="116" t="s">
        <v>1856</v>
      </c>
      <c r="D512" s="117" t="s">
        <v>2215</v>
      </c>
      <c r="E512" s="118" t="s">
        <v>2130</v>
      </c>
      <c r="F512" s="119">
        <v>49.17</v>
      </c>
      <c r="G512" s="41"/>
      <c r="H512" s="3">
        <f>ROUND(_xlfn.IFERROR(F512*G512," - "),2)</f>
        <v>0</v>
      </c>
      <c r="I512" s="134" t="e">
        <f>H512/$G$1758</f>
        <v>#DIV/0!</v>
      </c>
      <c r="J512" s="122" t="e">
        <f>#REF!</f>
        <v>#REF!</v>
      </c>
    </row>
    <row r="513" spans="1:10" s="12" customFormat="1" ht="14.25" outlineLevel="1">
      <c r="A513" s="7" t="s">
        <v>1772</v>
      </c>
      <c r="B513" s="17" t="s">
        <v>300</v>
      </c>
      <c r="C513" s="116" t="s">
        <v>2128</v>
      </c>
      <c r="D513" s="117" t="s">
        <v>2216</v>
      </c>
      <c r="E513" s="118" t="s">
        <v>2130</v>
      </c>
      <c r="F513" s="119">
        <v>14.42</v>
      </c>
      <c r="G513" s="41"/>
      <c r="H513" s="3">
        <f>ROUND(_xlfn.IFERROR(F513*G513," - "),2)</f>
        <v>0</v>
      </c>
      <c r="I513" s="134" t="e">
        <f>H513/$G$1758</f>
        <v>#DIV/0!</v>
      </c>
      <c r="J513" s="122" t="e">
        <f>#REF!</f>
        <v>#REF!</v>
      </c>
    </row>
    <row r="514" spans="1:10" s="12" customFormat="1" ht="14.25" outlineLevel="1">
      <c r="A514" s="259" t="s">
        <v>216</v>
      </c>
      <c r="B514" s="261"/>
      <c r="C514" s="125"/>
      <c r="D514" s="126" t="s">
        <v>1136</v>
      </c>
      <c r="E514" s="127">
        <f>SUM(H515:H527)</f>
        <v>0</v>
      </c>
      <c r="F514" s="127"/>
      <c r="G514" s="127"/>
      <c r="H514" s="127"/>
      <c r="I514" s="128" t="e">
        <f>E514/$G$1758</f>
        <v>#DIV/0!</v>
      </c>
      <c r="J514" s="122" t="e">
        <f>#REF!</f>
        <v>#REF!</v>
      </c>
    </row>
    <row r="515" spans="1:10" s="12" customFormat="1" ht="14.25" outlineLevel="1">
      <c r="A515" s="7" t="s">
        <v>932</v>
      </c>
      <c r="B515" s="2" t="s">
        <v>301</v>
      </c>
      <c r="C515" s="116" t="s">
        <v>2128</v>
      </c>
      <c r="D515" s="117" t="s">
        <v>2190</v>
      </c>
      <c r="E515" s="118" t="s">
        <v>86</v>
      </c>
      <c r="F515" s="133">
        <v>1</v>
      </c>
      <c r="G515" s="41"/>
      <c r="H515" s="3">
        <f>ROUND(_xlfn.IFERROR(F515*G515," - "),2)</f>
        <v>0</v>
      </c>
      <c r="I515" s="121" t="e">
        <f>H515/$G$1758</f>
        <v>#DIV/0!</v>
      </c>
      <c r="J515" s="122" t="e">
        <f>#REF!</f>
        <v>#REF!</v>
      </c>
    </row>
    <row r="516" spans="1:10" s="12" customFormat="1" ht="38.25" outlineLevel="1">
      <c r="A516" s="7" t="s">
        <v>933</v>
      </c>
      <c r="B516" s="5" t="s">
        <v>293</v>
      </c>
      <c r="C516" s="116" t="s">
        <v>2128</v>
      </c>
      <c r="D516" s="117" t="s">
        <v>2222</v>
      </c>
      <c r="E516" s="118" t="s">
        <v>2419</v>
      </c>
      <c r="F516" s="119">
        <v>4</v>
      </c>
      <c r="G516" s="41"/>
      <c r="H516" s="3">
        <f>ROUND(_xlfn.IFERROR(F516*G516," - "),2)</f>
        <v>0</v>
      </c>
      <c r="I516" s="134" t="e">
        <f>H516/$G$1758</f>
        <v>#DIV/0!</v>
      </c>
      <c r="J516" s="122" t="e">
        <f>#REF!</f>
        <v>#REF!</v>
      </c>
    </row>
    <row r="517" spans="1:10" s="12" customFormat="1" ht="14.25" outlineLevel="1">
      <c r="A517" s="7" t="s">
        <v>934</v>
      </c>
      <c r="B517" s="5" t="s">
        <v>324</v>
      </c>
      <c r="C517" s="116" t="s">
        <v>1856</v>
      </c>
      <c r="D517" s="117" t="s">
        <v>2223</v>
      </c>
      <c r="E517" s="118" t="s">
        <v>86</v>
      </c>
      <c r="F517" s="119">
        <v>15</v>
      </c>
      <c r="G517" s="41"/>
      <c r="H517" s="3">
        <f>ROUND(_xlfn.IFERROR(F517*G517," - "),2)</f>
        <v>0</v>
      </c>
      <c r="I517" s="134" t="e">
        <f>H517/$G$1758</f>
        <v>#DIV/0!</v>
      </c>
      <c r="J517" s="122" t="e">
        <f>#REF!</f>
        <v>#REF!</v>
      </c>
    </row>
    <row r="518" spans="1:10" s="12" customFormat="1" ht="25.5" outlineLevel="1">
      <c r="A518" s="7" t="s">
        <v>935</v>
      </c>
      <c r="B518" s="5" t="s">
        <v>640</v>
      </c>
      <c r="C518" s="116" t="s">
        <v>1856</v>
      </c>
      <c r="D518" s="117" t="s">
        <v>2224</v>
      </c>
      <c r="E518" s="118" t="s">
        <v>86</v>
      </c>
      <c r="F518" s="119">
        <v>15</v>
      </c>
      <c r="G518" s="41"/>
      <c r="H518" s="3">
        <f>ROUND(_xlfn.IFERROR(F518*G518," - "),2)</f>
        <v>0</v>
      </c>
      <c r="I518" s="134" t="e">
        <f>H518/$G$1758</f>
        <v>#DIV/0!</v>
      </c>
      <c r="J518" s="122" t="e">
        <f>#REF!</f>
        <v>#REF!</v>
      </c>
    </row>
    <row r="519" spans="1:10" s="12" customFormat="1" ht="25.5" outlineLevel="1">
      <c r="A519" s="7" t="s">
        <v>936</v>
      </c>
      <c r="B519" s="20">
        <v>91928</v>
      </c>
      <c r="C519" s="116" t="s">
        <v>2127</v>
      </c>
      <c r="D519" s="117" t="s">
        <v>2225</v>
      </c>
      <c r="E519" s="118" t="s">
        <v>660</v>
      </c>
      <c r="F519" s="119">
        <v>850</v>
      </c>
      <c r="G519" s="41"/>
      <c r="H519" s="3">
        <f>ROUND(_xlfn.IFERROR(F519*G519," - "),2)</f>
        <v>0</v>
      </c>
      <c r="I519" s="134" t="e">
        <f>H519/$G$1758</f>
        <v>#DIV/0!</v>
      </c>
      <c r="J519" s="122" t="e">
        <f>#REF!</f>
        <v>#REF!</v>
      </c>
    </row>
    <row r="520" spans="1:10" s="12" customFormat="1" ht="14.25" outlineLevel="1">
      <c r="A520" s="7" t="s">
        <v>937</v>
      </c>
      <c r="B520" s="17">
        <v>98307</v>
      </c>
      <c r="C520" s="116" t="s">
        <v>2127</v>
      </c>
      <c r="D520" s="117" t="s">
        <v>2226</v>
      </c>
      <c r="E520" s="118" t="s">
        <v>86</v>
      </c>
      <c r="F520" s="119">
        <v>20</v>
      </c>
      <c r="G520" s="41"/>
      <c r="H520" s="3">
        <f>ROUND(_xlfn.IFERROR(F520*G520," - "),2)</f>
        <v>0</v>
      </c>
      <c r="I520" s="134" t="e">
        <f>H520/$G$1758</f>
        <v>#DIV/0!</v>
      </c>
      <c r="J520" s="122" t="e">
        <f>#REF!</f>
        <v>#REF!</v>
      </c>
    </row>
    <row r="521" spans="1:10" s="12" customFormat="1" ht="14.25" outlineLevel="1">
      <c r="A521" s="7" t="s">
        <v>938</v>
      </c>
      <c r="B521" s="17" t="s">
        <v>265</v>
      </c>
      <c r="C521" s="116" t="s">
        <v>2128</v>
      </c>
      <c r="D521" s="117" t="s">
        <v>2227</v>
      </c>
      <c r="E521" s="118" t="s">
        <v>660</v>
      </c>
      <c r="F521" s="119">
        <v>200</v>
      </c>
      <c r="G521" s="41"/>
      <c r="H521" s="3">
        <f>ROUND(_xlfn.IFERROR(F521*G521," - "),2)</f>
        <v>0</v>
      </c>
      <c r="I521" s="134" t="e">
        <f>H521/$G$1758</f>
        <v>#DIV/0!</v>
      </c>
      <c r="J521" s="122" t="e">
        <f>#REF!</f>
        <v>#REF!</v>
      </c>
    </row>
    <row r="522" spans="1:10" s="12" customFormat="1" ht="25.5" outlineLevel="1">
      <c r="A522" s="7" t="s">
        <v>939</v>
      </c>
      <c r="B522" s="20">
        <v>98308</v>
      </c>
      <c r="C522" s="116" t="s">
        <v>2127</v>
      </c>
      <c r="D522" s="117" t="s">
        <v>2228</v>
      </c>
      <c r="E522" s="118" t="s">
        <v>86</v>
      </c>
      <c r="F522" s="119">
        <v>15</v>
      </c>
      <c r="G522" s="41"/>
      <c r="H522" s="3">
        <f>ROUND(_xlfn.IFERROR(F522*G522," - "),2)</f>
        <v>0</v>
      </c>
      <c r="I522" s="134" t="e">
        <f>H522/$G$1758</f>
        <v>#DIV/0!</v>
      </c>
      <c r="J522" s="122" t="e">
        <f>#REF!</f>
        <v>#REF!</v>
      </c>
    </row>
    <row r="523" spans="1:10" s="12" customFormat="1" ht="14.25" outlineLevel="1">
      <c r="A523" s="7" t="s">
        <v>940</v>
      </c>
      <c r="B523" s="5" t="s">
        <v>264</v>
      </c>
      <c r="C523" s="116" t="s">
        <v>2128</v>
      </c>
      <c r="D523" s="117" t="s">
        <v>2229</v>
      </c>
      <c r="E523" s="118" t="s">
        <v>660</v>
      </c>
      <c r="F523" s="119">
        <v>250</v>
      </c>
      <c r="G523" s="41"/>
      <c r="H523" s="3">
        <f>ROUND(_xlfn.IFERROR(F523*G523," - "),2)</f>
        <v>0</v>
      </c>
      <c r="I523" s="134" t="e">
        <f>H523/$G$1758</f>
        <v>#DIV/0!</v>
      </c>
      <c r="J523" s="122" t="e">
        <f>#REF!</f>
        <v>#REF!</v>
      </c>
    </row>
    <row r="524" spans="1:10" s="12" customFormat="1" ht="14.25" outlineLevel="1">
      <c r="A524" s="7" t="s">
        <v>941</v>
      </c>
      <c r="B524" s="5" t="s">
        <v>302</v>
      </c>
      <c r="C524" s="116" t="s">
        <v>2128</v>
      </c>
      <c r="D524" s="117" t="s">
        <v>2230</v>
      </c>
      <c r="E524" s="118" t="s">
        <v>86</v>
      </c>
      <c r="F524" s="119">
        <v>42</v>
      </c>
      <c r="G524" s="41"/>
      <c r="H524" s="3">
        <f>ROUND(_xlfn.IFERROR(F524*G524," - "),2)</f>
        <v>0</v>
      </c>
      <c r="I524" s="134" t="e">
        <f>H524/$G$1758</f>
        <v>#DIV/0!</v>
      </c>
      <c r="J524" s="122" t="e">
        <f>#REF!</f>
        <v>#REF!</v>
      </c>
    </row>
    <row r="525" spans="1:10" s="12" customFormat="1" ht="25.5" outlineLevel="1">
      <c r="A525" s="7" t="s">
        <v>942</v>
      </c>
      <c r="B525" s="5" t="s">
        <v>266</v>
      </c>
      <c r="C525" s="116" t="s">
        <v>2128</v>
      </c>
      <c r="D525" s="135" t="s">
        <v>763</v>
      </c>
      <c r="E525" s="118" t="s">
        <v>86</v>
      </c>
      <c r="F525" s="119">
        <v>19</v>
      </c>
      <c r="G525" s="41"/>
      <c r="H525" s="3">
        <f>ROUND(_xlfn.IFERROR(F525*G525," - "),2)</f>
        <v>0</v>
      </c>
      <c r="I525" s="134" t="e">
        <f>H525/$G$1758</f>
        <v>#DIV/0!</v>
      </c>
      <c r="J525" s="122" t="e">
        <f>#REF!</f>
        <v>#REF!</v>
      </c>
    </row>
    <row r="526" spans="1:10" s="12" customFormat="1" ht="25.5" outlineLevel="1">
      <c r="A526" s="7" t="s">
        <v>943</v>
      </c>
      <c r="B526" s="17" t="s">
        <v>266</v>
      </c>
      <c r="C526" s="116" t="s">
        <v>2128</v>
      </c>
      <c r="D526" s="135" t="s">
        <v>764</v>
      </c>
      <c r="E526" s="118" t="s">
        <v>86</v>
      </c>
      <c r="F526" s="119">
        <v>23</v>
      </c>
      <c r="G526" s="41"/>
      <c r="H526" s="3">
        <f>ROUND(_xlfn.IFERROR(F526*G526," - "),2)</f>
        <v>0</v>
      </c>
      <c r="I526" s="134" t="e">
        <f>H526/$G$1758</f>
        <v>#DIV/0!</v>
      </c>
      <c r="J526" s="122" t="e">
        <f>#REF!</f>
        <v>#REF!</v>
      </c>
    </row>
    <row r="527" spans="1:10" s="12" customFormat="1" ht="14.25" outlineLevel="1">
      <c r="A527" s="7" t="s">
        <v>944</v>
      </c>
      <c r="B527" s="5" t="s">
        <v>769</v>
      </c>
      <c r="C527" s="116" t="s">
        <v>1856</v>
      </c>
      <c r="D527" s="117" t="s">
        <v>2231</v>
      </c>
      <c r="E527" s="118" t="s">
        <v>660</v>
      </c>
      <c r="F527" s="119">
        <v>380</v>
      </c>
      <c r="G527" s="41"/>
      <c r="H527" s="3">
        <f>ROUND(_xlfn.IFERROR(F527*G527," - "),2)</f>
        <v>0</v>
      </c>
      <c r="I527" s="134" t="e">
        <f>H527/$G$1758</f>
        <v>#DIV/0!</v>
      </c>
      <c r="J527" s="122" t="e">
        <f>#REF!</f>
        <v>#REF!</v>
      </c>
    </row>
    <row r="528" spans="1:10" s="12" customFormat="1" ht="14.25" outlineLevel="1">
      <c r="A528" s="259" t="s">
        <v>220</v>
      </c>
      <c r="B528" s="261"/>
      <c r="C528" s="125"/>
      <c r="D528" s="126" t="s">
        <v>1135</v>
      </c>
      <c r="E528" s="127">
        <f>SUM(H529:H546)</f>
        <v>0</v>
      </c>
      <c r="F528" s="127"/>
      <c r="G528" s="127"/>
      <c r="H528" s="127"/>
      <c r="I528" s="128" t="e">
        <f>E528/$G$1758</f>
        <v>#DIV/0!</v>
      </c>
      <c r="J528" s="122" t="e">
        <f>#REF!</f>
        <v>#REF!</v>
      </c>
    </row>
    <row r="529" spans="1:10" s="12" customFormat="1" ht="14.25" outlineLevel="1">
      <c r="A529" s="7" t="s">
        <v>945</v>
      </c>
      <c r="B529" s="2" t="s">
        <v>322</v>
      </c>
      <c r="C529" s="116" t="s">
        <v>1856</v>
      </c>
      <c r="D529" s="117" t="s">
        <v>2232</v>
      </c>
      <c r="E529" s="118" t="s">
        <v>86</v>
      </c>
      <c r="F529" s="133">
        <v>12</v>
      </c>
      <c r="G529" s="41"/>
      <c r="H529" s="3">
        <f>ROUND(_xlfn.IFERROR(F529*G529," - "),2)</f>
        <v>0</v>
      </c>
      <c r="I529" s="121" t="e">
        <f>H529/$G$1758</f>
        <v>#DIV/0!</v>
      </c>
      <c r="J529" s="122" t="e">
        <f>#REF!</f>
        <v>#REF!</v>
      </c>
    </row>
    <row r="530" spans="1:10" s="12" customFormat="1" ht="14.25" outlineLevel="1">
      <c r="A530" s="7" t="s">
        <v>946</v>
      </c>
      <c r="B530" s="17" t="s">
        <v>219</v>
      </c>
      <c r="C530" s="116" t="s">
        <v>2128</v>
      </c>
      <c r="D530" s="117" t="s">
        <v>2233</v>
      </c>
      <c r="E530" s="118" t="s">
        <v>86</v>
      </c>
      <c r="F530" s="119">
        <v>12</v>
      </c>
      <c r="G530" s="41"/>
      <c r="H530" s="3">
        <f>ROUND(_xlfn.IFERROR(F530*G530," - "),2)</f>
        <v>0</v>
      </c>
      <c r="I530" s="134" t="e">
        <f>H530/$G$1758</f>
        <v>#DIV/0!</v>
      </c>
      <c r="J530" s="122" t="e">
        <f>#REF!</f>
        <v>#REF!</v>
      </c>
    </row>
    <row r="531" spans="1:10" s="12" customFormat="1" ht="14.25" outlineLevel="1">
      <c r="A531" s="7" t="s">
        <v>947</v>
      </c>
      <c r="B531" s="5" t="s">
        <v>1831</v>
      </c>
      <c r="C531" s="116" t="s">
        <v>1856</v>
      </c>
      <c r="D531" s="117" t="s">
        <v>2234</v>
      </c>
      <c r="E531" s="118" t="s">
        <v>86</v>
      </c>
      <c r="F531" s="119">
        <v>11</v>
      </c>
      <c r="G531" s="41"/>
      <c r="H531" s="3">
        <f>ROUND(_xlfn.IFERROR(F531*G531," - "),2)</f>
        <v>0</v>
      </c>
      <c r="I531" s="134" t="e">
        <f>H531/$G$1758</f>
        <v>#DIV/0!</v>
      </c>
      <c r="J531" s="122" t="e">
        <f>#REF!</f>
        <v>#REF!</v>
      </c>
    </row>
    <row r="532" spans="1:10" s="12" customFormat="1" ht="14.25" outlineLevel="1">
      <c r="A532" s="7" t="s">
        <v>948</v>
      </c>
      <c r="B532" s="17" t="s">
        <v>767</v>
      </c>
      <c r="C532" s="116" t="s">
        <v>1856</v>
      </c>
      <c r="D532" s="117" t="s">
        <v>2235</v>
      </c>
      <c r="E532" s="118" t="s">
        <v>86</v>
      </c>
      <c r="F532" s="119">
        <v>1</v>
      </c>
      <c r="G532" s="41"/>
      <c r="H532" s="3">
        <f>ROUND(_xlfn.IFERROR(F532*G532," - "),2)</f>
        <v>0</v>
      </c>
      <c r="I532" s="134" t="e">
        <f>H532/$G$1758</f>
        <v>#DIV/0!</v>
      </c>
      <c r="J532" s="122" t="e">
        <f>#REF!</f>
        <v>#REF!</v>
      </c>
    </row>
    <row r="533" spans="1:10" s="12" customFormat="1" ht="25.5" outlineLevel="1">
      <c r="A533" s="7" t="s">
        <v>949</v>
      </c>
      <c r="B533" s="5" t="s">
        <v>117</v>
      </c>
      <c r="C533" s="116" t="s">
        <v>1856</v>
      </c>
      <c r="D533" s="117" t="s">
        <v>2236</v>
      </c>
      <c r="E533" s="118" t="s">
        <v>86</v>
      </c>
      <c r="F533" s="119">
        <v>7</v>
      </c>
      <c r="G533" s="41"/>
      <c r="H533" s="3">
        <f>ROUND(_xlfn.IFERROR(F533*G533," - "),2)</f>
        <v>0</v>
      </c>
      <c r="I533" s="134" t="e">
        <f>H533/$G$1758</f>
        <v>#DIV/0!</v>
      </c>
      <c r="J533" s="122" t="e">
        <f>#REF!</f>
        <v>#REF!</v>
      </c>
    </row>
    <row r="534" spans="1:10" s="12" customFormat="1" ht="14.25" outlineLevel="1">
      <c r="A534" s="7" t="s">
        <v>950</v>
      </c>
      <c r="B534" s="17" t="s">
        <v>272</v>
      </c>
      <c r="C534" s="116" t="s">
        <v>2128</v>
      </c>
      <c r="D534" s="117" t="s">
        <v>2239</v>
      </c>
      <c r="E534" s="118" t="s">
        <v>86</v>
      </c>
      <c r="F534" s="119">
        <v>7</v>
      </c>
      <c r="G534" s="41"/>
      <c r="H534" s="3">
        <f>ROUND(_xlfn.IFERROR(F534*G534," - "),2)</f>
        <v>0</v>
      </c>
      <c r="I534" s="134" t="e">
        <f>H534/$G$1758</f>
        <v>#DIV/0!</v>
      </c>
      <c r="J534" s="122" t="e">
        <f>#REF!</f>
        <v>#REF!</v>
      </c>
    </row>
    <row r="535" spans="1:10" s="12" customFormat="1" ht="14.25" outlineLevel="1">
      <c r="A535" s="7" t="s">
        <v>986</v>
      </c>
      <c r="B535" s="17" t="s">
        <v>918</v>
      </c>
      <c r="C535" s="116" t="s">
        <v>1856</v>
      </c>
      <c r="D535" s="117" t="s">
        <v>2303</v>
      </c>
      <c r="E535" s="118" t="s">
        <v>2419</v>
      </c>
      <c r="F535" s="119">
        <v>1</v>
      </c>
      <c r="G535" s="41"/>
      <c r="H535" s="3">
        <f>ROUND(_xlfn.IFERROR(F535*G535," - "),2)</f>
        <v>0</v>
      </c>
      <c r="I535" s="134" t="e">
        <f>H535/$G$1758</f>
        <v>#DIV/0!</v>
      </c>
      <c r="J535" s="122" t="e">
        <f>#REF!</f>
        <v>#REF!</v>
      </c>
    </row>
    <row r="536" spans="1:10" s="12" customFormat="1" ht="14.25" outlineLevel="1">
      <c r="A536" s="7" t="s">
        <v>987</v>
      </c>
      <c r="B536" s="17" t="s">
        <v>116</v>
      </c>
      <c r="C536" s="116" t="s">
        <v>1856</v>
      </c>
      <c r="D536" s="117" t="s">
        <v>2240</v>
      </c>
      <c r="E536" s="118" t="s">
        <v>86</v>
      </c>
      <c r="F536" s="119">
        <v>4</v>
      </c>
      <c r="G536" s="41"/>
      <c r="H536" s="3">
        <f>ROUND(_xlfn.IFERROR(F536*G536," - "),2)</f>
        <v>0</v>
      </c>
      <c r="I536" s="134" t="e">
        <f>H536/$G$1758</f>
        <v>#DIV/0!</v>
      </c>
      <c r="J536" s="122" t="e">
        <f>#REF!</f>
        <v>#REF!</v>
      </c>
    </row>
    <row r="537" spans="1:10" s="12" customFormat="1" ht="14.25" outlineLevel="1">
      <c r="A537" s="7" t="s">
        <v>988</v>
      </c>
      <c r="B537" s="17" t="s">
        <v>668</v>
      </c>
      <c r="C537" s="116" t="s">
        <v>1856</v>
      </c>
      <c r="D537" s="135" t="s">
        <v>814</v>
      </c>
      <c r="E537" s="118" t="s">
        <v>86</v>
      </c>
      <c r="F537" s="119">
        <v>6</v>
      </c>
      <c r="G537" s="41"/>
      <c r="H537" s="3">
        <f>ROUND(_xlfn.IFERROR(F537*G537," - "),2)</f>
        <v>0</v>
      </c>
      <c r="I537" s="134" t="e">
        <f>H537/$G$1758</f>
        <v>#DIV/0!</v>
      </c>
      <c r="J537" s="122" t="e">
        <f>#REF!</f>
        <v>#REF!</v>
      </c>
    </row>
    <row r="538" spans="1:10" s="12" customFormat="1" ht="25.5" outlineLevel="1">
      <c r="A538" s="7" t="s">
        <v>989</v>
      </c>
      <c r="B538" s="17" t="s">
        <v>93</v>
      </c>
      <c r="C538" s="116" t="s">
        <v>1856</v>
      </c>
      <c r="D538" s="117" t="s">
        <v>2241</v>
      </c>
      <c r="E538" s="118" t="s">
        <v>86</v>
      </c>
      <c r="F538" s="119">
        <v>11</v>
      </c>
      <c r="G538" s="41"/>
      <c r="H538" s="3">
        <f>ROUND(_xlfn.IFERROR(F538*G538," - "),2)</f>
        <v>0</v>
      </c>
      <c r="I538" s="134" t="e">
        <f>H538/$G$1758</f>
        <v>#DIV/0!</v>
      </c>
      <c r="J538" s="122" t="e">
        <f>#REF!</f>
        <v>#REF!</v>
      </c>
    </row>
    <row r="539" spans="1:10" s="12" customFormat="1" ht="14.25" outlineLevel="1">
      <c r="A539" s="7" t="s">
        <v>990</v>
      </c>
      <c r="B539" s="17" t="s">
        <v>670</v>
      </c>
      <c r="C539" s="116" t="s">
        <v>1856</v>
      </c>
      <c r="D539" s="117" t="s">
        <v>2344</v>
      </c>
      <c r="E539" s="118" t="s">
        <v>86</v>
      </c>
      <c r="F539" s="119">
        <v>4</v>
      </c>
      <c r="G539" s="41"/>
      <c r="H539" s="3">
        <f>ROUND(_xlfn.IFERROR(F539*G539," - "),2)</f>
        <v>0</v>
      </c>
      <c r="I539" s="134" t="e">
        <f>H539/$G$1758</f>
        <v>#DIV/0!</v>
      </c>
      <c r="J539" s="122" t="e">
        <f>#REF!</f>
        <v>#REF!</v>
      </c>
    </row>
    <row r="540" spans="1:10" s="12" customFormat="1" ht="14.25" outlineLevel="1">
      <c r="A540" s="7" t="s">
        <v>991</v>
      </c>
      <c r="B540" s="5" t="s">
        <v>669</v>
      </c>
      <c r="C540" s="116" t="s">
        <v>1856</v>
      </c>
      <c r="D540" s="117" t="s">
        <v>2304</v>
      </c>
      <c r="E540" s="118" t="s">
        <v>2419</v>
      </c>
      <c r="F540" s="119">
        <v>7</v>
      </c>
      <c r="G540" s="41"/>
      <c r="H540" s="3">
        <f>ROUND(_xlfn.IFERROR(F540*G540," - "),2)</f>
        <v>0</v>
      </c>
      <c r="I540" s="134" t="e">
        <f>H540/$G$1758</f>
        <v>#DIV/0!</v>
      </c>
      <c r="J540" s="122" t="e">
        <f>#REF!</f>
        <v>#REF!</v>
      </c>
    </row>
    <row r="541" spans="1:10" s="12" customFormat="1" ht="14.25" outlineLevel="1">
      <c r="A541" s="7" t="s">
        <v>992</v>
      </c>
      <c r="B541" s="17" t="s">
        <v>771</v>
      </c>
      <c r="C541" s="116" t="s">
        <v>1856</v>
      </c>
      <c r="D541" s="117" t="s">
        <v>2244</v>
      </c>
      <c r="E541" s="118" t="s">
        <v>86</v>
      </c>
      <c r="F541" s="119">
        <v>7</v>
      </c>
      <c r="G541" s="41"/>
      <c r="H541" s="3">
        <f>ROUND(_xlfn.IFERROR(F541*G541," - "),2)</f>
        <v>0</v>
      </c>
      <c r="I541" s="134" t="e">
        <f>H541/$G$1758</f>
        <v>#DIV/0!</v>
      </c>
      <c r="J541" s="122" t="e">
        <f>#REF!</f>
        <v>#REF!</v>
      </c>
    </row>
    <row r="542" spans="1:10" s="12" customFormat="1" ht="14.25" outlineLevel="1">
      <c r="A542" s="7" t="s">
        <v>993</v>
      </c>
      <c r="B542" s="17" t="s">
        <v>772</v>
      </c>
      <c r="C542" s="116" t="s">
        <v>1856</v>
      </c>
      <c r="D542" s="117" t="s">
        <v>2245</v>
      </c>
      <c r="E542" s="118" t="s">
        <v>86</v>
      </c>
      <c r="F542" s="119">
        <v>5</v>
      </c>
      <c r="G542" s="41"/>
      <c r="H542" s="3">
        <f>ROUND(_xlfn.IFERROR(F542*G542," - "),2)</f>
        <v>0</v>
      </c>
      <c r="I542" s="134" t="e">
        <f>H542/$G$1758</f>
        <v>#DIV/0!</v>
      </c>
      <c r="J542" s="122" t="e">
        <f>#REF!</f>
        <v>#REF!</v>
      </c>
    </row>
    <row r="543" spans="1:10" s="12" customFormat="1" ht="25.5" outlineLevel="1">
      <c r="A543" s="7" t="s">
        <v>994</v>
      </c>
      <c r="B543" s="17" t="s">
        <v>277</v>
      </c>
      <c r="C543" s="116" t="s">
        <v>2128</v>
      </c>
      <c r="D543" s="117" t="s">
        <v>2248</v>
      </c>
      <c r="E543" s="118" t="s">
        <v>660</v>
      </c>
      <c r="F543" s="119">
        <v>15</v>
      </c>
      <c r="G543" s="41"/>
      <c r="H543" s="3">
        <f>ROUND(_xlfn.IFERROR(F543*G543," - "),2)</f>
        <v>0</v>
      </c>
      <c r="I543" s="134" t="e">
        <f>H543/$G$1758</f>
        <v>#DIV/0!</v>
      </c>
      <c r="J543" s="122" t="e">
        <f>#REF!</f>
        <v>#REF!</v>
      </c>
    </row>
    <row r="544" spans="1:10" s="12" customFormat="1" ht="25.5" outlineLevel="1">
      <c r="A544" s="7" t="s">
        <v>995</v>
      </c>
      <c r="B544" s="17" t="s">
        <v>276</v>
      </c>
      <c r="C544" s="116" t="s">
        <v>2128</v>
      </c>
      <c r="D544" s="117" t="s">
        <v>2249</v>
      </c>
      <c r="E544" s="118" t="s">
        <v>660</v>
      </c>
      <c r="F544" s="119">
        <v>18</v>
      </c>
      <c r="G544" s="41"/>
      <c r="H544" s="3">
        <f>ROUND(_xlfn.IFERROR(F544*G544," - "),2)</f>
        <v>0</v>
      </c>
      <c r="I544" s="134" t="e">
        <f>H544/$G$1758</f>
        <v>#DIV/0!</v>
      </c>
      <c r="J544" s="122" t="e">
        <f>#REF!</f>
        <v>#REF!</v>
      </c>
    </row>
    <row r="545" spans="1:10" s="12" customFormat="1" ht="25.5" outlineLevel="1">
      <c r="A545" s="7" t="s">
        <v>996</v>
      </c>
      <c r="B545" s="17" t="s">
        <v>275</v>
      </c>
      <c r="C545" s="116" t="s">
        <v>2128</v>
      </c>
      <c r="D545" s="117" t="s">
        <v>2250</v>
      </c>
      <c r="E545" s="118" t="s">
        <v>660</v>
      </c>
      <c r="F545" s="119">
        <v>18</v>
      </c>
      <c r="G545" s="41"/>
      <c r="H545" s="3">
        <f>ROUND(_xlfn.IFERROR(F545*G545," - "),2)</f>
        <v>0</v>
      </c>
      <c r="I545" s="134" t="e">
        <f>H545/$G$1758</f>
        <v>#DIV/0!</v>
      </c>
      <c r="J545" s="122" t="e">
        <f>#REF!</f>
        <v>#REF!</v>
      </c>
    </row>
    <row r="546" spans="1:10" s="12" customFormat="1" ht="25.5" outlineLevel="1">
      <c r="A546" s="7" t="s">
        <v>1839</v>
      </c>
      <c r="B546" s="17" t="s">
        <v>274</v>
      </c>
      <c r="C546" s="116" t="s">
        <v>2128</v>
      </c>
      <c r="D546" s="117" t="s">
        <v>2251</v>
      </c>
      <c r="E546" s="118" t="s">
        <v>660</v>
      </c>
      <c r="F546" s="119">
        <v>25</v>
      </c>
      <c r="G546" s="41"/>
      <c r="H546" s="3">
        <f>ROUND(_xlfn.IFERROR(F546*G546," - "),2)</f>
        <v>0</v>
      </c>
      <c r="I546" s="134" t="e">
        <f>H546/$G$1758</f>
        <v>#DIV/0!</v>
      </c>
      <c r="J546" s="122" t="e">
        <f>#REF!</f>
        <v>#REF!</v>
      </c>
    </row>
    <row r="547" spans="1:10" s="12" customFormat="1" ht="14.25" outlineLevel="1">
      <c r="A547" s="262" t="s">
        <v>221</v>
      </c>
      <c r="B547" s="263"/>
      <c r="C547" s="140"/>
      <c r="D547" s="141" t="s">
        <v>1134</v>
      </c>
      <c r="E547" s="127">
        <f>SUM(H548:H554)</f>
        <v>0</v>
      </c>
      <c r="F547" s="127"/>
      <c r="G547" s="127"/>
      <c r="H547" s="127"/>
      <c r="I547" s="128" t="e">
        <f>E547/$G$1758</f>
        <v>#DIV/0!</v>
      </c>
      <c r="J547" s="122" t="e">
        <f>#REF!</f>
        <v>#REF!</v>
      </c>
    </row>
    <row r="548" spans="1:10" s="12" customFormat="1" ht="14.25" outlineLevel="1">
      <c r="A548" s="7" t="s">
        <v>951</v>
      </c>
      <c r="B548" s="5" t="s">
        <v>120</v>
      </c>
      <c r="C548" s="116" t="s">
        <v>1856</v>
      </c>
      <c r="D548" s="117" t="s">
        <v>2254</v>
      </c>
      <c r="E548" s="118" t="s">
        <v>86</v>
      </c>
      <c r="F548" s="129">
        <v>1</v>
      </c>
      <c r="G548" s="120"/>
      <c r="H548" s="3">
        <f>ROUND(_xlfn.IFERROR(F548*G548," - "),2)</f>
        <v>0</v>
      </c>
      <c r="I548" s="123" t="e">
        <f>H548/$G$1758</f>
        <v>#DIV/0!</v>
      </c>
      <c r="J548" s="122" t="e">
        <f>#REF!</f>
        <v>#REF!</v>
      </c>
    </row>
    <row r="549" spans="1:10" s="12" customFormat="1" ht="14.25" outlineLevel="1">
      <c r="A549" s="7" t="s">
        <v>952</v>
      </c>
      <c r="B549" s="5" t="s">
        <v>768</v>
      </c>
      <c r="C549" s="116" t="s">
        <v>1856</v>
      </c>
      <c r="D549" s="117" t="s">
        <v>2252</v>
      </c>
      <c r="E549" s="118" t="s">
        <v>86</v>
      </c>
      <c r="F549" s="129">
        <v>2</v>
      </c>
      <c r="G549" s="120"/>
      <c r="H549" s="3">
        <f>ROUND(_xlfn.IFERROR(F549*G549," - "),2)</f>
        <v>0</v>
      </c>
      <c r="I549" s="123" t="e">
        <f>H549/$G$1758</f>
        <v>#DIV/0!</v>
      </c>
      <c r="J549" s="122" t="e">
        <f>#REF!</f>
        <v>#REF!</v>
      </c>
    </row>
    <row r="550" spans="1:10" ht="12.75" outlineLevel="1">
      <c r="A550" s="7" t="s">
        <v>953</v>
      </c>
      <c r="B550" s="5" t="s">
        <v>695</v>
      </c>
      <c r="C550" s="116" t="s">
        <v>1856</v>
      </c>
      <c r="D550" s="117" t="s">
        <v>2253</v>
      </c>
      <c r="E550" s="118" t="s">
        <v>660</v>
      </c>
      <c r="F550" s="129">
        <v>2.95</v>
      </c>
      <c r="G550" s="120"/>
      <c r="H550" s="3">
        <f>ROUND(_xlfn.IFERROR(F550*G550," - "),2)</f>
        <v>0</v>
      </c>
      <c r="I550" s="123" t="e">
        <f>H550/$G$1758</f>
        <v>#DIV/0!</v>
      </c>
      <c r="J550" s="122" t="e">
        <f>#REF!</f>
        <v>#REF!</v>
      </c>
    </row>
    <row r="551" spans="1:10" ht="12.75" outlineLevel="1">
      <c r="A551" s="7" t="s">
        <v>954</v>
      </c>
      <c r="B551" s="5" t="s">
        <v>913</v>
      </c>
      <c r="C551" s="116" t="s">
        <v>1856</v>
      </c>
      <c r="D551" s="117" t="s">
        <v>2345</v>
      </c>
      <c r="E551" s="118" t="s">
        <v>660</v>
      </c>
      <c r="F551" s="129">
        <v>6.82</v>
      </c>
      <c r="G551" s="120"/>
      <c r="H551" s="3">
        <f>ROUND(_xlfn.IFERROR(F551*G551," - "),2)</f>
        <v>0</v>
      </c>
      <c r="I551" s="123" t="e">
        <f>H551/$G$1758</f>
        <v>#DIV/0!</v>
      </c>
      <c r="J551" s="122" t="e">
        <f>#REF!</f>
        <v>#REF!</v>
      </c>
    </row>
    <row r="552" spans="1:10" ht="25.5" outlineLevel="1">
      <c r="A552" s="7" t="s">
        <v>955</v>
      </c>
      <c r="B552" s="5" t="s">
        <v>267</v>
      </c>
      <c r="C552" s="116" t="s">
        <v>2128</v>
      </c>
      <c r="D552" s="135" t="s">
        <v>914</v>
      </c>
      <c r="E552" s="118" t="s">
        <v>2130</v>
      </c>
      <c r="F552" s="129">
        <v>1.8</v>
      </c>
      <c r="G552" s="120"/>
      <c r="H552" s="3">
        <f>ROUND(_xlfn.IFERROR(F552*G552," - "),2)</f>
        <v>0</v>
      </c>
      <c r="I552" s="123" t="e">
        <f>H552/$G$1758</f>
        <v>#DIV/0!</v>
      </c>
      <c r="J552" s="122" t="e">
        <f>#REF!</f>
        <v>#REF!</v>
      </c>
    </row>
    <row r="553" spans="1:10" ht="12.75" outlineLevel="1">
      <c r="A553" s="7" t="s">
        <v>956</v>
      </c>
      <c r="B553" s="5" t="s">
        <v>687</v>
      </c>
      <c r="C553" s="116" t="s">
        <v>1856</v>
      </c>
      <c r="D553" s="117" t="s">
        <v>2258</v>
      </c>
      <c r="E553" s="118" t="s">
        <v>660</v>
      </c>
      <c r="F553" s="129">
        <v>11.23</v>
      </c>
      <c r="G553" s="120"/>
      <c r="H553" s="3">
        <f>ROUND(_xlfn.IFERROR(F553*G553," - "),2)</f>
        <v>0</v>
      </c>
      <c r="I553" s="123" t="e">
        <f>H553/$G$1758</f>
        <v>#DIV/0!</v>
      </c>
      <c r="J553" s="122" t="e">
        <f>#REF!</f>
        <v>#REF!</v>
      </c>
    </row>
    <row r="554" spans="1:10" ht="12.75" outlineLevel="1">
      <c r="A554" s="7" t="s">
        <v>957</v>
      </c>
      <c r="B554" s="5" t="s">
        <v>782</v>
      </c>
      <c r="C554" s="116" t="s">
        <v>1856</v>
      </c>
      <c r="D554" s="117" t="s">
        <v>2259</v>
      </c>
      <c r="E554" s="118" t="s">
        <v>660</v>
      </c>
      <c r="F554" s="129">
        <v>4</v>
      </c>
      <c r="G554" s="120"/>
      <c r="H554" s="3">
        <f>ROUND(_xlfn.IFERROR(F554*G554," - "),2)</f>
        <v>0</v>
      </c>
      <c r="I554" s="123" t="e">
        <f>H554/$G$1758</f>
        <v>#DIV/0!</v>
      </c>
      <c r="J554" s="122" t="e">
        <f>#REF!</f>
        <v>#REF!</v>
      </c>
    </row>
    <row r="555" spans="1:10" s="12" customFormat="1" ht="14.25" outlineLevel="1">
      <c r="A555" s="259" t="s">
        <v>222</v>
      </c>
      <c r="B555" s="261"/>
      <c r="C555" s="125"/>
      <c r="D555" s="126" t="s">
        <v>1132</v>
      </c>
      <c r="E555" s="127">
        <f>SUM(H556:H574)</f>
        <v>0</v>
      </c>
      <c r="F555" s="127"/>
      <c r="G555" s="127"/>
      <c r="H555" s="127"/>
      <c r="I555" s="128" t="e">
        <f>E555/$G$1758</f>
        <v>#DIV/0!</v>
      </c>
      <c r="J555" s="122" t="e">
        <f>#REF!</f>
        <v>#REF!</v>
      </c>
    </row>
    <row r="556" spans="1:10" s="12" customFormat="1" ht="14.25" outlineLevel="1">
      <c r="A556" s="7" t="s">
        <v>961</v>
      </c>
      <c r="B556" s="2" t="s">
        <v>270</v>
      </c>
      <c r="C556" s="116" t="s">
        <v>2128</v>
      </c>
      <c r="D556" s="117" t="s">
        <v>2260</v>
      </c>
      <c r="E556" s="118" t="s">
        <v>86</v>
      </c>
      <c r="F556" s="133">
        <v>11</v>
      </c>
      <c r="G556" s="41"/>
      <c r="H556" s="3">
        <f>ROUND(_xlfn.IFERROR(F556*G556," - "),2)</f>
        <v>0</v>
      </c>
      <c r="I556" s="121" t="e">
        <f>H556/$G$1758</f>
        <v>#DIV/0!</v>
      </c>
      <c r="J556" s="122" t="e">
        <f>#REF!</f>
        <v>#REF!</v>
      </c>
    </row>
    <row r="557" spans="1:10" s="12" customFormat="1" ht="25.5" outlineLevel="1">
      <c r="A557" s="7" t="s">
        <v>962</v>
      </c>
      <c r="B557" s="5" t="s">
        <v>268</v>
      </c>
      <c r="C557" s="116" t="s">
        <v>2128</v>
      </c>
      <c r="D557" s="117" t="s">
        <v>2261</v>
      </c>
      <c r="E557" s="118" t="s">
        <v>86</v>
      </c>
      <c r="F557" s="119">
        <v>3</v>
      </c>
      <c r="G557" s="41"/>
      <c r="H557" s="3">
        <f>ROUND(_xlfn.IFERROR(F557*G557," - "),2)</f>
        <v>0</v>
      </c>
      <c r="I557" s="134" t="e">
        <f>H557/$G$1758</f>
        <v>#DIV/0!</v>
      </c>
      <c r="J557" s="122" t="e">
        <f>#REF!</f>
        <v>#REF!</v>
      </c>
    </row>
    <row r="558" spans="1:10" s="12" customFormat="1" ht="14.25" outlineLevel="1">
      <c r="A558" s="7" t="s">
        <v>963</v>
      </c>
      <c r="B558" s="5" t="s">
        <v>271</v>
      </c>
      <c r="C558" s="116" t="s">
        <v>2128</v>
      </c>
      <c r="D558" s="117" t="s">
        <v>2262</v>
      </c>
      <c r="E558" s="118" t="s">
        <v>86</v>
      </c>
      <c r="F558" s="119">
        <v>11</v>
      </c>
      <c r="G558" s="41"/>
      <c r="H558" s="3">
        <f>ROUND(_xlfn.IFERROR(F558*G558," - "),2)</f>
        <v>0</v>
      </c>
      <c r="I558" s="134" t="e">
        <f>H558/$G$1758</f>
        <v>#DIV/0!</v>
      </c>
      <c r="J558" s="122" t="e">
        <f>#REF!</f>
        <v>#REF!</v>
      </c>
    </row>
    <row r="559" spans="1:10" s="12" customFormat="1" ht="14.25" outlineLevel="1">
      <c r="A559" s="7" t="s">
        <v>964</v>
      </c>
      <c r="B559" s="5" t="s">
        <v>73</v>
      </c>
      <c r="C559" s="116" t="s">
        <v>1856</v>
      </c>
      <c r="D559" s="117" t="s">
        <v>2263</v>
      </c>
      <c r="E559" s="118" t="s">
        <v>86</v>
      </c>
      <c r="F559" s="119">
        <v>7</v>
      </c>
      <c r="G559" s="41"/>
      <c r="H559" s="3">
        <f>ROUND(_xlfn.IFERROR(F559*G559," - "),2)</f>
        <v>0</v>
      </c>
      <c r="I559" s="134" t="e">
        <f>H559/$G$1758</f>
        <v>#DIV/0!</v>
      </c>
      <c r="J559" s="122" t="e">
        <f>#REF!</f>
        <v>#REF!</v>
      </c>
    </row>
    <row r="560" spans="1:10" s="12" customFormat="1" ht="14.25" outlineLevel="1">
      <c r="A560" s="7" t="s">
        <v>965</v>
      </c>
      <c r="B560" s="5" t="s">
        <v>273</v>
      </c>
      <c r="C560" s="116" t="s">
        <v>2128</v>
      </c>
      <c r="D560" s="117" t="s">
        <v>2256</v>
      </c>
      <c r="E560" s="118" t="s">
        <v>2130</v>
      </c>
      <c r="F560" s="119">
        <v>0.06</v>
      </c>
      <c r="G560" s="41"/>
      <c r="H560" s="3">
        <f>ROUND(_xlfn.IFERROR(F560*G560," - "),2)</f>
        <v>0</v>
      </c>
      <c r="I560" s="134" t="e">
        <f>H560/$G$1758</f>
        <v>#DIV/0!</v>
      </c>
      <c r="J560" s="122" t="e">
        <f>#REF!</f>
        <v>#REF!</v>
      </c>
    </row>
    <row r="561" spans="1:10" s="12" customFormat="1" ht="14.25" outlineLevel="1">
      <c r="A561" s="7" t="s">
        <v>966</v>
      </c>
      <c r="B561" s="5" t="s">
        <v>269</v>
      </c>
      <c r="C561" s="116" t="s">
        <v>2128</v>
      </c>
      <c r="D561" s="117" t="s">
        <v>2264</v>
      </c>
      <c r="E561" s="118" t="s">
        <v>86</v>
      </c>
      <c r="F561" s="119">
        <v>3</v>
      </c>
      <c r="G561" s="41"/>
      <c r="H561" s="3">
        <f>ROUND(_xlfn.IFERROR(F561*G561," - "),2)</f>
        <v>0</v>
      </c>
      <c r="I561" s="134" t="e">
        <f>H561/$G$1758</f>
        <v>#DIV/0!</v>
      </c>
      <c r="J561" s="122" t="e">
        <f>#REF!</f>
        <v>#REF!</v>
      </c>
    </row>
    <row r="562" spans="1:10" s="12" customFormat="1" ht="38.25" outlineLevel="1">
      <c r="A562" s="7" t="s">
        <v>967</v>
      </c>
      <c r="B562" s="5" t="s">
        <v>298</v>
      </c>
      <c r="C562" s="116" t="s">
        <v>2128</v>
      </c>
      <c r="D562" s="117" t="s">
        <v>2265</v>
      </c>
      <c r="E562" s="118" t="s">
        <v>86</v>
      </c>
      <c r="F562" s="119">
        <v>23</v>
      </c>
      <c r="G562" s="41"/>
      <c r="H562" s="3">
        <f>ROUND(_xlfn.IFERROR(F562*G562," - "),2)</f>
        <v>0</v>
      </c>
      <c r="I562" s="134" t="e">
        <f>H562/$G$1758</f>
        <v>#DIV/0!</v>
      </c>
      <c r="J562" s="122" t="e">
        <f>#REF!</f>
        <v>#REF!</v>
      </c>
    </row>
    <row r="563" spans="1:10" s="12" customFormat="1" ht="25.5" outlineLevel="1">
      <c r="A563" s="7" t="s">
        <v>968</v>
      </c>
      <c r="B563" s="5" t="s">
        <v>250</v>
      </c>
      <c r="C563" s="116" t="s">
        <v>2128</v>
      </c>
      <c r="D563" s="117" t="s">
        <v>2309</v>
      </c>
      <c r="E563" s="118" t="s">
        <v>86</v>
      </c>
      <c r="F563" s="119">
        <v>8</v>
      </c>
      <c r="G563" s="41"/>
      <c r="H563" s="3">
        <f>ROUND(_xlfn.IFERROR(F563*G563," - "),2)</f>
        <v>0</v>
      </c>
      <c r="I563" s="134" t="e">
        <f>H563/$G$1758</f>
        <v>#DIV/0!</v>
      </c>
      <c r="J563" s="122" t="e">
        <f>#REF!</f>
        <v>#REF!</v>
      </c>
    </row>
    <row r="564" spans="1:10" s="12" customFormat="1" ht="25.5" outlineLevel="1">
      <c r="A564" s="7" t="s">
        <v>969</v>
      </c>
      <c r="B564" s="5" t="s">
        <v>249</v>
      </c>
      <c r="C564" s="116" t="s">
        <v>2128</v>
      </c>
      <c r="D564" s="117" t="s">
        <v>2266</v>
      </c>
      <c r="E564" s="118" t="s">
        <v>86</v>
      </c>
      <c r="F564" s="119">
        <v>3</v>
      </c>
      <c r="G564" s="41"/>
      <c r="H564" s="3">
        <f>ROUND(_xlfn.IFERROR(F564*G564," - "),2)</f>
        <v>0</v>
      </c>
      <c r="I564" s="134" t="e">
        <f>H564/$G$1758</f>
        <v>#DIV/0!</v>
      </c>
      <c r="J564" s="122" t="e">
        <f>#REF!</f>
        <v>#REF!</v>
      </c>
    </row>
    <row r="565" spans="1:10" s="12" customFormat="1" ht="25.5" outlineLevel="1">
      <c r="A565" s="7" t="s">
        <v>970</v>
      </c>
      <c r="B565" s="5" t="s">
        <v>251</v>
      </c>
      <c r="C565" s="116" t="s">
        <v>2128</v>
      </c>
      <c r="D565" s="117" t="s">
        <v>2267</v>
      </c>
      <c r="E565" s="118" t="s">
        <v>86</v>
      </c>
      <c r="F565" s="119">
        <v>1</v>
      </c>
      <c r="G565" s="41"/>
      <c r="H565" s="3">
        <f>ROUND(_xlfn.IFERROR(F565*G565," - "),2)</f>
        <v>0</v>
      </c>
      <c r="I565" s="134" t="e">
        <f>H565/$G$1758</f>
        <v>#DIV/0!</v>
      </c>
      <c r="J565" s="122" t="e">
        <f>#REF!</f>
        <v>#REF!</v>
      </c>
    </row>
    <row r="566" spans="1:10" s="12" customFormat="1" ht="25.5" outlineLevel="1">
      <c r="A566" s="7" t="s">
        <v>971</v>
      </c>
      <c r="B566" s="17" t="s">
        <v>252</v>
      </c>
      <c r="C566" s="116" t="s">
        <v>2128</v>
      </c>
      <c r="D566" s="117" t="s">
        <v>2268</v>
      </c>
      <c r="E566" s="118" t="s">
        <v>660</v>
      </c>
      <c r="F566" s="119">
        <v>32</v>
      </c>
      <c r="G566" s="41"/>
      <c r="H566" s="3">
        <f>ROUND(_xlfn.IFERROR(F566*G566," - "),2)</f>
        <v>0</v>
      </c>
      <c r="I566" s="134" t="e">
        <f>H566/$G$1758</f>
        <v>#DIV/0!</v>
      </c>
      <c r="J566" s="122" t="e">
        <f>#REF!</f>
        <v>#REF!</v>
      </c>
    </row>
    <row r="567" spans="1:10" s="12" customFormat="1" ht="25.5" outlineLevel="1">
      <c r="A567" s="7" t="s">
        <v>972</v>
      </c>
      <c r="B567" s="17" t="s">
        <v>214</v>
      </c>
      <c r="C567" s="116" t="s">
        <v>2128</v>
      </c>
      <c r="D567" s="135" t="s">
        <v>1023</v>
      </c>
      <c r="E567" s="118" t="s">
        <v>660</v>
      </c>
      <c r="F567" s="119">
        <v>18.85</v>
      </c>
      <c r="G567" s="41"/>
      <c r="H567" s="3">
        <f>ROUND(_xlfn.IFERROR(F567*G567," - "),2)</f>
        <v>0</v>
      </c>
      <c r="I567" s="134" t="e">
        <f>H567/$G$1758</f>
        <v>#DIV/0!</v>
      </c>
      <c r="J567" s="122" t="e">
        <f>#REF!</f>
        <v>#REF!</v>
      </c>
    </row>
    <row r="568" spans="1:10" s="12" customFormat="1" ht="14.25" outlineLevel="1">
      <c r="A568" s="7" t="s">
        <v>973</v>
      </c>
      <c r="B568" s="17" t="s">
        <v>682</v>
      </c>
      <c r="C568" s="116" t="s">
        <v>1856</v>
      </c>
      <c r="D568" s="117" t="s">
        <v>2311</v>
      </c>
      <c r="E568" s="118" t="s">
        <v>660</v>
      </c>
      <c r="F568" s="119">
        <v>18.85</v>
      </c>
      <c r="G568" s="41"/>
      <c r="H568" s="3">
        <f>ROUND(_xlfn.IFERROR(F568*G568," - "),2)</f>
        <v>0</v>
      </c>
      <c r="I568" s="134" t="e">
        <f>H568/$G$1758</f>
        <v>#DIV/0!</v>
      </c>
      <c r="J568" s="122" t="e">
        <f>#REF!</f>
        <v>#REF!</v>
      </c>
    </row>
    <row r="569" spans="1:10" s="12" customFormat="1" ht="25.5" outlineLevel="1">
      <c r="A569" s="7" t="s">
        <v>974</v>
      </c>
      <c r="B569" s="17" t="s">
        <v>317</v>
      </c>
      <c r="C569" s="116" t="s">
        <v>1856</v>
      </c>
      <c r="D569" s="117" t="s">
        <v>2313</v>
      </c>
      <c r="E569" s="118" t="s">
        <v>660</v>
      </c>
      <c r="F569" s="119">
        <v>1.8</v>
      </c>
      <c r="G569" s="41"/>
      <c r="H569" s="3">
        <f>ROUND(_xlfn.IFERROR(F569*G569," - "),2)</f>
        <v>0</v>
      </c>
      <c r="I569" s="134" t="e">
        <f>H569/$G$1758</f>
        <v>#DIV/0!</v>
      </c>
      <c r="J569" s="122" t="e">
        <f>#REF!</f>
        <v>#REF!</v>
      </c>
    </row>
    <row r="570" spans="1:10" s="12" customFormat="1" ht="14.25" outlineLevel="1">
      <c r="A570" s="7" t="s">
        <v>1164</v>
      </c>
      <c r="B570" s="2" t="s">
        <v>1036</v>
      </c>
      <c r="C570" s="116" t="s">
        <v>1856</v>
      </c>
      <c r="D570" s="117" t="s">
        <v>2293</v>
      </c>
      <c r="E570" s="118" t="s">
        <v>2419</v>
      </c>
      <c r="F570" s="119">
        <v>19</v>
      </c>
      <c r="G570" s="41"/>
      <c r="H570" s="3">
        <f>ROUND(_xlfn.IFERROR(F570*G570," - "),2)</f>
        <v>0</v>
      </c>
      <c r="I570" s="134" t="e">
        <f>H570/$G$1758</f>
        <v>#DIV/0!</v>
      </c>
      <c r="J570" s="122" t="e">
        <f>#REF!</f>
        <v>#REF!</v>
      </c>
    </row>
    <row r="571" spans="1:10" s="12" customFormat="1" ht="14.25" outlineLevel="1">
      <c r="A571" s="7" t="s">
        <v>997</v>
      </c>
      <c r="B571" s="2" t="s">
        <v>851</v>
      </c>
      <c r="C571" s="116" t="s">
        <v>1856</v>
      </c>
      <c r="D571" s="117" t="s">
        <v>2314</v>
      </c>
      <c r="E571" s="118" t="s">
        <v>2130</v>
      </c>
      <c r="F571" s="119">
        <v>14.4</v>
      </c>
      <c r="G571" s="41"/>
      <c r="H571" s="3">
        <f>ROUND(_xlfn.IFERROR(F571*G571," - "),2)</f>
        <v>0</v>
      </c>
      <c r="I571" s="134" t="e">
        <f>H571/$G$1758</f>
        <v>#DIV/0!</v>
      </c>
      <c r="J571" s="122" t="e">
        <f>#REF!</f>
        <v>#REF!</v>
      </c>
    </row>
    <row r="572" spans="1:10" s="12" customFormat="1" ht="14.25" outlineLevel="1">
      <c r="A572" s="7" t="s">
        <v>998</v>
      </c>
      <c r="B572" s="5" t="s">
        <v>852</v>
      </c>
      <c r="C572" s="116" t="s">
        <v>1856</v>
      </c>
      <c r="D572" s="117" t="s">
        <v>2315</v>
      </c>
      <c r="E572" s="118" t="s">
        <v>2130</v>
      </c>
      <c r="F572" s="119">
        <v>35.62</v>
      </c>
      <c r="G572" s="41"/>
      <c r="H572" s="3">
        <f>ROUND(_xlfn.IFERROR(F572*G572," - "),2)</f>
        <v>0</v>
      </c>
      <c r="I572" s="134" t="e">
        <f>H572/$G$1758</f>
        <v>#DIV/0!</v>
      </c>
      <c r="J572" s="122" t="e">
        <f>#REF!</f>
        <v>#REF!</v>
      </c>
    </row>
    <row r="573" spans="1:10" s="12" customFormat="1" ht="25.5" outlineLevel="1">
      <c r="A573" s="7" t="s">
        <v>999</v>
      </c>
      <c r="B573" s="22" t="s">
        <v>1496</v>
      </c>
      <c r="C573" s="142"/>
      <c r="D573" s="117" t="s">
        <v>689</v>
      </c>
      <c r="E573" s="118" t="s">
        <v>86</v>
      </c>
      <c r="F573" s="129">
        <v>1</v>
      </c>
      <c r="G573" s="42"/>
      <c r="H573" s="21">
        <f>ROUND(_xlfn.IFERROR(F573*G573," - "),2)</f>
        <v>0</v>
      </c>
      <c r="I573" s="143" t="e">
        <f>H573/$G$1758</f>
        <v>#DIV/0!</v>
      </c>
      <c r="J573" s="122" t="e">
        <f>#REF!</f>
        <v>#REF!</v>
      </c>
    </row>
    <row r="574" spans="1:10" s="12" customFormat="1" ht="25.5" outlineLevel="1">
      <c r="A574" s="7" t="s">
        <v>1032</v>
      </c>
      <c r="B574" s="22" t="s">
        <v>1496</v>
      </c>
      <c r="C574" s="142"/>
      <c r="D574" s="135" t="s">
        <v>1163</v>
      </c>
      <c r="E574" s="118" t="s">
        <v>86</v>
      </c>
      <c r="F574" s="129">
        <v>1</v>
      </c>
      <c r="G574" s="42"/>
      <c r="H574" s="21">
        <f>ROUND(_xlfn.IFERROR(F574*G574," - "),2)</f>
        <v>0</v>
      </c>
      <c r="I574" s="143" t="e">
        <f>H574/$G$1758</f>
        <v>#DIV/0!</v>
      </c>
      <c r="J574" s="122" t="e">
        <f>#REF!</f>
        <v>#REF!</v>
      </c>
    </row>
    <row r="575" spans="1:10" s="12" customFormat="1" ht="14.25" outlineLevel="1">
      <c r="A575" s="262" t="s">
        <v>1000</v>
      </c>
      <c r="B575" s="263"/>
      <c r="C575" s="125"/>
      <c r="D575" s="141" t="s">
        <v>1133</v>
      </c>
      <c r="E575" s="127">
        <f>SUM(H576:H592)</f>
        <v>0</v>
      </c>
      <c r="F575" s="127"/>
      <c r="G575" s="127"/>
      <c r="H575" s="127"/>
      <c r="I575" s="128" t="e">
        <f>E575/$G$1758</f>
        <v>#DIV/0!</v>
      </c>
      <c r="J575" s="122" t="e">
        <f>#REF!</f>
        <v>#REF!</v>
      </c>
    </row>
    <row r="576" spans="1:10" s="12" customFormat="1" ht="14.25" outlineLevel="1">
      <c r="A576" s="7" t="s">
        <v>1001</v>
      </c>
      <c r="B576" s="2" t="s">
        <v>217</v>
      </c>
      <c r="C576" s="116" t="s">
        <v>2128</v>
      </c>
      <c r="D576" s="117" t="s">
        <v>2271</v>
      </c>
      <c r="E576" s="118" t="s">
        <v>86</v>
      </c>
      <c r="F576" s="124">
        <v>1</v>
      </c>
      <c r="G576" s="41"/>
      <c r="H576" s="3">
        <f>ROUND(_xlfn.IFERROR(F576*G576," - "),2)</f>
        <v>0</v>
      </c>
      <c r="I576" s="121" t="e">
        <f>H576/$G$1758</f>
        <v>#DIV/0!</v>
      </c>
      <c r="J576" s="122" t="e">
        <f>#REF!</f>
        <v>#REF!</v>
      </c>
    </row>
    <row r="577" spans="1:10" s="12" customFormat="1" ht="14.25" outlineLevel="1">
      <c r="A577" s="7" t="s">
        <v>1002</v>
      </c>
      <c r="B577" s="2" t="s">
        <v>218</v>
      </c>
      <c r="C577" s="116" t="s">
        <v>2128</v>
      </c>
      <c r="D577" s="117" t="s">
        <v>2272</v>
      </c>
      <c r="E577" s="118" t="s">
        <v>86</v>
      </c>
      <c r="F577" s="129">
        <v>15</v>
      </c>
      <c r="G577" s="41"/>
      <c r="H577" s="3">
        <f>ROUND(_xlfn.IFERROR(F577*G577," - "),2)</f>
        <v>0</v>
      </c>
      <c r="I577" s="123" t="e">
        <f>H577/$G$1758</f>
        <v>#DIV/0!</v>
      </c>
      <c r="J577" s="122" t="e">
        <f>#REF!</f>
        <v>#REF!</v>
      </c>
    </row>
    <row r="578" spans="1:10" s="12" customFormat="1" ht="14.25" outlineLevel="1">
      <c r="A578" s="7" t="s">
        <v>1003</v>
      </c>
      <c r="B578" s="2" t="s">
        <v>219</v>
      </c>
      <c r="C578" s="116" t="s">
        <v>2128</v>
      </c>
      <c r="D578" s="117" t="s">
        <v>2233</v>
      </c>
      <c r="E578" s="118" t="s">
        <v>86</v>
      </c>
      <c r="F578" s="129">
        <v>10</v>
      </c>
      <c r="G578" s="41"/>
      <c r="H578" s="3">
        <f>ROUND(_xlfn.IFERROR(F578*G578," - "),2)</f>
        <v>0</v>
      </c>
      <c r="I578" s="123" t="e">
        <f>H578/$G$1758</f>
        <v>#DIV/0!</v>
      </c>
      <c r="J578" s="122" t="e">
        <f>#REF!</f>
        <v>#REF!</v>
      </c>
    </row>
    <row r="579" spans="1:10" s="12" customFormat="1" ht="14.25" outlineLevel="1">
      <c r="A579" s="7" t="s">
        <v>1004</v>
      </c>
      <c r="B579" s="23" t="s">
        <v>960</v>
      </c>
      <c r="C579" s="116" t="s">
        <v>1856</v>
      </c>
      <c r="D579" s="117" t="s">
        <v>2346</v>
      </c>
      <c r="E579" s="118" t="s">
        <v>86</v>
      </c>
      <c r="F579" s="124">
        <v>4</v>
      </c>
      <c r="G579" s="41"/>
      <c r="H579" s="3">
        <f>ROUND(_xlfn.IFERROR(F579*G579," - "),2)</f>
        <v>0</v>
      </c>
      <c r="I579" s="121" t="e">
        <f>H579/$G$1758</f>
        <v>#DIV/0!</v>
      </c>
      <c r="J579" s="122" t="e">
        <f>#REF!</f>
        <v>#REF!</v>
      </c>
    </row>
    <row r="580" spans="1:10" s="12" customFormat="1" ht="25.5" outlineLevel="1">
      <c r="A580" s="7" t="s">
        <v>1005</v>
      </c>
      <c r="B580" s="23" t="s">
        <v>959</v>
      </c>
      <c r="C580" s="116" t="s">
        <v>691</v>
      </c>
      <c r="D580" s="117" t="s">
        <v>2306</v>
      </c>
      <c r="E580" s="118" t="s">
        <v>660</v>
      </c>
      <c r="F580" s="124">
        <v>9.15</v>
      </c>
      <c r="G580" s="41"/>
      <c r="H580" s="3">
        <f>ROUND(_xlfn.IFERROR(F580*G580," - "),2)</f>
        <v>0</v>
      </c>
      <c r="I580" s="121" t="e">
        <f>H580/$G$1758</f>
        <v>#DIV/0!</v>
      </c>
      <c r="J580" s="122" t="e">
        <f>#REF!</f>
        <v>#REF!</v>
      </c>
    </row>
    <row r="581" spans="1:10" s="12" customFormat="1" ht="38.25" outlineLevel="1">
      <c r="A581" s="7" t="s">
        <v>1006</v>
      </c>
      <c r="B581" s="2" t="s">
        <v>123</v>
      </c>
      <c r="C581" s="116" t="s">
        <v>1856</v>
      </c>
      <c r="D581" s="135" t="s">
        <v>1143</v>
      </c>
      <c r="E581" s="118" t="s">
        <v>86</v>
      </c>
      <c r="F581" s="124">
        <v>2</v>
      </c>
      <c r="G581" s="41"/>
      <c r="H581" s="3">
        <f>ROUND(_xlfn.IFERROR(F581*G581," - "),2)</f>
        <v>0</v>
      </c>
      <c r="I581" s="121" t="e">
        <f>H581/$G$1758</f>
        <v>#DIV/0!</v>
      </c>
      <c r="J581" s="122" t="e">
        <f>#REF!</f>
        <v>#REF!</v>
      </c>
    </row>
    <row r="582" spans="1:10" s="12" customFormat="1" ht="25.5" outlineLevel="1">
      <c r="A582" s="7" t="s">
        <v>1007</v>
      </c>
      <c r="B582" s="5" t="s">
        <v>275</v>
      </c>
      <c r="C582" s="116" t="s">
        <v>2128</v>
      </c>
      <c r="D582" s="117" t="s">
        <v>2250</v>
      </c>
      <c r="E582" s="118" t="s">
        <v>660</v>
      </c>
      <c r="F582" s="129">
        <v>26</v>
      </c>
      <c r="G582" s="41"/>
      <c r="H582" s="3">
        <f>ROUND(_xlfn.IFERROR(F582*G582," - "),2)</f>
        <v>0</v>
      </c>
      <c r="I582" s="123" t="e">
        <f>H582/$G$1758</f>
        <v>#DIV/0!</v>
      </c>
      <c r="J582" s="122" t="e">
        <f>#REF!</f>
        <v>#REF!</v>
      </c>
    </row>
    <row r="583" spans="1:10" s="12" customFormat="1" ht="25.5" outlineLevel="1">
      <c r="A583" s="7" t="s">
        <v>1008</v>
      </c>
      <c r="B583" s="5" t="s">
        <v>274</v>
      </c>
      <c r="C583" s="116" t="s">
        <v>2128</v>
      </c>
      <c r="D583" s="117" t="s">
        <v>2251</v>
      </c>
      <c r="E583" s="118" t="s">
        <v>660</v>
      </c>
      <c r="F583" s="129">
        <v>35</v>
      </c>
      <c r="G583" s="41"/>
      <c r="H583" s="3">
        <f>ROUND(_xlfn.IFERROR(F583*G583," - "),2)</f>
        <v>0</v>
      </c>
      <c r="I583" s="123" t="e">
        <f>H583/$G$1758</f>
        <v>#DIV/0!</v>
      </c>
      <c r="J583" s="122" t="e">
        <f>#REF!</f>
        <v>#REF!</v>
      </c>
    </row>
    <row r="584" spans="1:10" ht="25.5" outlineLevel="1">
      <c r="A584" s="7" t="s">
        <v>1009</v>
      </c>
      <c r="B584" s="5" t="s">
        <v>281</v>
      </c>
      <c r="C584" s="116" t="s">
        <v>2128</v>
      </c>
      <c r="D584" s="117" t="s">
        <v>2274</v>
      </c>
      <c r="E584" s="118" t="s">
        <v>2130</v>
      </c>
      <c r="F584" s="129">
        <v>1.99</v>
      </c>
      <c r="G584" s="41"/>
      <c r="H584" s="3">
        <f>ROUND(_xlfn.IFERROR(F584*G584," - "),2)</f>
        <v>0</v>
      </c>
      <c r="I584" s="123" t="e">
        <f>H584/$G$1758</f>
        <v>#DIV/0!</v>
      </c>
      <c r="J584" s="122" t="e">
        <f>#REF!</f>
        <v>#REF!</v>
      </c>
    </row>
    <row r="585" spans="1:10" ht="12.75" outlineLevel="1">
      <c r="A585" s="7" t="s">
        <v>1010</v>
      </c>
      <c r="B585" s="18">
        <v>176050</v>
      </c>
      <c r="C585" s="116" t="s">
        <v>691</v>
      </c>
      <c r="D585" s="117" t="s">
        <v>2279</v>
      </c>
      <c r="E585" s="118" t="s">
        <v>86</v>
      </c>
      <c r="F585" s="129">
        <v>5</v>
      </c>
      <c r="G585" s="41"/>
      <c r="H585" s="3">
        <f>ROUND(_xlfn.IFERROR(F585*G585," - "),2)</f>
        <v>0</v>
      </c>
      <c r="I585" s="123" t="e">
        <f>H585/$G$1758</f>
        <v>#DIV/0!</v>
      </c>
      <c r="J585" s="122" t="e">
        <f>#REF!</f>
        <v>#REF!</v>
      </c>
    </row>
    <row r="586" spans="1:10" ht="12.75" outlineLevel="1">
      <c r="A586" s="7" t="s">
        <v>1011</v>
      </c>
      <c r="B586" s="17" t="s">
        <v>260</v>
      </c>
      <c r="C586" s="116" t="s">
        <v>2128</v>
      </c>
      <c r="D586" s="117" t="s">
        <v>2347</v>
      </c>
      <c r="E586" s="118" t="s">
        <v>2419</v>
      </c>
      <c r="F586" s="129">
        <v>1</v>
      </c>
      <c r="G586" s="41"/>
      <c r="H586" s="3">
        <f>ROUND(_xlfn.IFERROR(F586*G586," - "),2)</f>
        <v>0</v>
      </c>
      <c r="I586" s="123" t="e">
        <f>H586/$G$1758</f>
        <v>#DIV/0!</v>
      </c>
      <c r="J586" s="122" t="e">
        <f>#REF!</f>
        <v>#REF!</v>
      </c>
    </row>
    <row r="587" spans="1:10" ht="12.75" outlineLevel="1">
      <c r="A587" s="7" t="s">
        <v>1012</v>
      </c>
      <c r="B587" s="18" t="s">
        <v>261</v>
      </c>
      <c r="C587" s="116" t="s">
        <v>2128</v>
      </c>
      <c r="D587" s="117" t="s">
        <v>2348</v>
      </c>
      <c r="E587" s="118" t="s">
        <v>2419</v>
      </c>
      <c r="F587" s="129">
        <v>1</v>
      </c>
      <c r="G587" s="41"/>
      <c r="H587" s="3">
        <f>ROUND(_xlfn.IFERROR(F587*G587," - "),2)</f>
        <v>0</v>
      </c>
      <c r="I587" s="123" t="e">
        <f>H587/$G$1758</f>
        <v>#DIV/0!</v>
      </c>
      <c r="J587" s="122" t="e">
        <f>#REF!</f>
        <v>#REF!</v>
      </c>
    </row>
    <row r="588" spans="1:10" ht="12.75" outlineLevel="1">
      <c r="A588" s="7" t="s">
        <v>1013</v>
      </c>
      <c r="B588" s="18" t="s">
        <v>262</v>
      </c>
      <c r="C588" s="116" t="s">
        <v>2128</v>
      </c>
      <c r="D588" s="117" t="s">
        <v>2349</v>
      </c>
      <c r="E588" s="118" t="s">
        <v>2419</v>
      </c>
      <c r="F588" s="129">
        <v>1</v>
      </c>
      <c r="G588" s="41"/>
      <c r="H588" s="3">
        <f>ROUND(_xlfn.IFERROR(F588*G588," - "),2)</f>
        <v>0</v>
      </c>
      <c r="I588" s="123" t="e">
        <f>H588/$G$1758</f>
        <v>#DIV/0!</v>
      </c>
      <c r="J588" s="122" t="e">
        <f>#REF!</f>
        <v>#REF!</v>
      </c>
    </row>
    <row r="589" spans="1:10" ht="12.75" outlineLevel="1">
      <c r="A589" s="7" t="s">
        <v>1014</v>
      </c>
      <c r="B589" s="18" t="s">
        <v>263</v>
      </c>
      <c r="C589" s="116" t="s">
        <v>2128</v>
      </c>
      <c r="D589" s="117" t="s">
        <v>2350</v>
      </c>
      <c r="E589" s="118" t="s">
        <v>2419</v>
      </c>
      <c r="F589" s="129">
        <v>1</v>
      </c>
      <c r="G589" s="41"/>
      <c r="H589" s="3">
        <f>ROUND(_xlfn.IFERROR(F589*G589," - "),2)</f>
        <v>0</v>
      </c>
      <c r="I589" s="123" t="e">
        <f>H589/$G$1758</f>
        <v>#DIV/0!</v>
      </c>
      <c r="J589" s="122" t="e">
        <f>#REF!</f>
        <v>#REF!</v>
      </c>
    </row>
    <row r="590" spans="1:10" ht="12.75" outlineLevel="1">
      <c r="A590" s="7" t="s">
        <v>1015</v>
      </c>
      <c r="B590" s="18" t="s">
        <v>890</v>
      </c>
      <c r="C590" s="116" t="s">
        <v>1856</v>
      </c>
      <c r="D590" s="117" t="s">
        <v>2351</v>
      </c>
      <c r="E590" s="118" t="s">
        <v>86</v>
      </c>
      <c r="F590" s="129">
        <v>1</v>
      </c>
      <c r="G590" s="41"/>
      <c r="H590" s="3">
        <f>ROUND(_xlfn.IFERROR(F590*G590," - "),2)</f>
        <v>0</v>
      </c>
      <c r="I590" s="123" t="e">
        <f>H590/$G$1758</f>
        <v>#DIV/0!</v>
      </c>
      <c r="J590" s="122" t="e">
        <f>#REF!</f>
        <v>#REF!</v>
      </c>
    </row>
    <row r="591" spans="1:10" ht="12.75" outlineLevel="1">
      <c r="A591" s="7" t="s">
        <v>1018</v>
      </c>
      <c r="B591" s="18" t="s">
        <v>1028</v>
      </c>
      <c r="C591" s="116" t="s">
        <v>1856</v>
      </c>
      <c r="D591" s="117" t="s">
        <v>2280</v>
      </c>
      <c r="E591" s="118" t="s">
        <v>2130</v>
      </c>
      <c r="F591" s="129">
        <v>600</v>
      </c>
      <c r="G591" s="41"/>
      <c r="H591" s="3">
        <f>ROUND(_xlfn.IFERROR(F591*G591," - "),2)</f>
        <v>0</v>
      </c>
      <c r="I591" s="123" t="e">
        <f>H591/$G$1758</f>
        <v>#DIV/0!</v>
      </c>
      <c r="J591" s="122" t="e">
        <f>#REF!</f>
        <v>#REF!</v>
      </c>
    </row>
    <row r="592" spans="1:10" ht="13.5" outlineLevel="1" thickBot="1">
      <c r="A592" s="7" t="s">
        <v>1029</v>
      </c>
      <c r="B592" s="18" t="s">
        <v>850</v>
      </c>
      <c r="C592" s="116" t="s">
        <v>1856</v>
      </c>
      <c r="D592" s="117" t="s">
        <v>2281</v>
      </c>
      <c r="E592" s="118" t="s">
        <v>2130</v>
      </c>
      <c r="F592" s="129">
        <v>1734.94</v>
      </c>
      <c r="G592" s="41"/>
      <c r="H592" s="3">
        <f>ROUND(_xlfn.IFERROR(F592*G592," - "),2)</f>
        <v>0</v>
      </c>
      <c r="I592" s="123" t="e">
        <f>H592/$G$1758</f>
        <v>#DIV/0!</v>
      </c>
      <c r="J592" s="122" t="e">
        <f>#REF!</f>
        <v>#REF!</v>
      </c>
    </row>
    <row r="593" spans="1:10" ht="15.75" thickBot="1">
      <c r="A593" s="264">
        <v>5</v>
      </c>
      <c r="B593" s="265"/>
      <c r="C593" s="106"/>
      <c r="D593" s="107" t="s">
        <v>1019</v>
      </c>
      <c r="E593" s="108">
        <f>ROUND(SUM(E594+E600+E606+E612+E623+E640+E652+E662+E672+E685+E704+E722+E742+E747+E755+E786),2)</f>
        <v>0</v>
      </c>
      <c r="F593" s="108"/>
      <c r="G593" s="108"/>
      <c r="H593" s="109"/>
      <c r="I593" s="110" t="e">
        <f>E593/$G$1758</f>
        <v>#DIV/0!</v>
      </c>
      <c r="J593" s="122" t="e">
        <f>#REF!</f>
        <v>#REF!</v>
      </c>
    </row>
    <row r="594" spans="1:10" s="12" customFormat="1" ht="14.25" outlineLevel="1">
      <c r="A594" s="267" t="s">
        <v>46</v>
      </c>
      <c r="B594" s="268"/>
      <c r="C594" s="112"/>
      <c r="D594" s="113" t="s">
        <v>18</v>
      </c>
      <c r="E594" s="114">
        <f>SUM(H595:H599)</f>
        <v>0</v>
      </c>
      <c r="F594" s="114"/>
      <c r="G594" s="114"/>
      <c r="H594" s="114"/>
      <c r="I594" s="115" t="e">
        <f>E594/$G$1758</f>
        <v>#DIV/0!</v>
      </c>
      <c r="J594" s="122" t="e">
        <f>#REF!</f>
        <v>#REF!</v>
      </c>
    </row>
    <row r="595" spans="1:10" s="12" customFormat="1" ht="14.25" outlineLevel="1">
      <c r="A595" s="7" t="s">
        <v>47</v>
      </c>
      <c r="B595" s="2" t="s">
        <v>284</v>
      </c>
      <c r="C595" s="116" t="s">
        <v>2128</v>
      </c>
      <c r="D595" s="117" t="s">
        <v>2141</v>
      </c>
      <c r="E595" s="118" t="s">
        <v>86</v>
      </c>
      <c r="F595" s="124">
        <v>4</v>
      </c>
      <c r="G595" s="41"/>
      <c r="H595" s="3">
        <f>ROUND(_xlfn.IFERROR(F595*G595," - "),2)</f>
        <v>0</v>
      </c>
      <c r="I595" s="121" t="e">
        <f>H595/$G$1758</f>
        <v>#DIV/0!</v>
      </c>
      <c r="J595" s="122" t="e">
        <f>#REF!</f>
        <v>#REF!</v>
      </c>
    </row>
    <row r="596" spans="1:10" s="12" customFormat="1" ht="14.25" outlineLevel="1">
      <c r="A596" s="7" t="s">
        <v>49</v>
      </c>
      <c r="B596" s="4" t="s">
        <v>285</v>
      </c>
      <c r="C596" s="116" t="s">
        <v>2128</v>
      </c>
      <c r="D596" s="117" t="s">
        <v>2142</v>
      </c>
      <c r="E596" s="118" t="s">
        <v>86</v>
      </c>
      <c r="F596" s="119">
        <v>4</v>
      </c>
      <c r="G596" s="41"/>
      <c r="H596" s="3">
        <f>ROUND(_xlfn.IFERROR(F596*G596," - "),2)</f>
        <v>0</v>
      </c>
      <c r="I596" s="123" t="e">
        <f>H596/$G$1758</f>
        <v>#DIV/0!</v>
      </c>
      <c r="J596" s="122" t="e">
        <f>#REF!</f>
        <v>#REF!</v>
      </c>
    </row>
    <row r="597" spans="1:10" s="12" customFormat="1" ht="14.25" outlineLevel="1">
      <c r="A597" s="7" t="s">
        <v>50</v>
      </c>
      <c r="B597" s="4" t="s">
        <v>286</v>
      </c>
      <c r="C597" s="116" t="s">
        <v>2128</v>
      </c>
      <c r="D597" s="117" t="s">
        <v>2143</v>
      </c>
      <c r="E597" s="118" t="s">
        <v>86</v>
      </c>
      <c r="F597" s="119">
        <v>4</v>
      </c>
      <c r="G597" s="41"/>
      <c r="H597" s="3">
        <f>ROUND(_xlfn.IFERROR(F597*G597," - "),2)</f>
        <v>0</v>
      </c>
      <c r="I597" s="123" t="e">
        <f>H597/$G$1758</f>
        <v>#DIV/0!</v>
      </c>
      <c r="J597" s="122" t="e">
        <f>#REF!</f>
        <v>#REF!</v>
      </c>
    </row>
    <row r="598" spans="1:10" s="12" customFormat="1" ht="38.25" outlineLevel="1">
      <c r="A598" s="7" t="s">
        <v>51</v>
      </c>
      <c r="B598" s="18" t="s">
        <v>291</v>
      </c>
      <c r="C598" s="116" t="s">
        <v>2128</v>
      </c>
      <c r="D598" s="145" t="s">
        <v>783</v>
      </c>
      <c r="E598" s="118" t="s">
        <v>86</v>
      </c>
      <c r="F598" s="119">
        <v>1</v>
      </c>
      <c r="G598" s="41"/>
      <c r="H598" s="3">
        <f>ROUND(_xlfn.IFERROR(F598*G598," - "),2)</f>
        <v>0</v>
      </c>
      <c r="I598" s="123" t="e">
        <f>H598/$G$1758</f>
        <v>#DIV/0!</v>
      </c>
      <c r="J598" s="122" t="e">
        <f>#REF!</f>
        <v>#REF!</v>
      </c>
    </row>
    <row r="599" spans="1:10" s="12" customFormat="1" ht="38.25" outlineLevel="1">
      <c r="A599" s="7" t="s">
        <v>1021</v>
      </c>
      <c r="B599" s="18">
        <v>200534</v>
      </c>
      <c r="C599" s="116" t="s">
        <v>691</v>
      </c>
      <c r="D599" s="149" t="s">
        <v>2352</v>
      </c>
      <c r="E599" s="118" t="s">
        <v>2421</v>
      </c>
      <c r="F599" s="119">
        <v>1</v>
      </c>
      <c r="G599" s="41"/>
      <c r="H599" s="3">
        <f>ROUND(_xlfn.IFERROR(F599*G599," - "),2)</f>
        <v>0</v>
      </c>
      <c r="I599" s="123" t="e">
        <f>H599/$G$1758</f>
        <v>#DIV/0!</v>
      </c>
      <c r="J599" s="122" t="e">
        <f>#REF!</f>
        <v>#REF!</v>
      </c>
    </row>
    <row r="600" spans="1:10" s="12" customFormat="1" ht="14.25" outlineLevel="1">
      <c r="A600" s="262" t="s">
        <v>53</v>
      </c>
      <c r="B600" s="263"/>
      <c r="C600" s="125"/>
      <c r="D600" s="126" t="s">
        <v>770</v>
      </c>
      <c r="E600" s="127">
        <f>SUM(H601:H605)</f>
        <v>0</v>
      </c>
      <c r="F600" s="127"/>
      <c r="G600" s="127"/>
      <c r="H600" s="127"/>
      <c r="I600" s="128" t="e">
        <f>E600/$G$1758</f>
        <v>#DIV/0!</v>
      </c>
      <c r="J600" s="122" t="e">
        <f>#REF!</f>
        <v>#REF!</v>
      </c>
    </row>
    <row r="601" spans="1:10" s="12" customFormat="1" ht="14.25" outlineLevel="1">
      <c r="A601" s="7" t="s">
        <v>54</v>
      </c>
      <c r="B601" s="17" t="s">
        <v>196</v>
      </c>
      <c r="C601" s="116" t="s">
        <v>2128</v>
      </c>
      <c r="D601" s="117" t="s">
        <v>2144</v>
      </c>
      <c r="E601" s="118" t="s">
        <v>2130</v>
      </c>
      <c r="F601" s="124">
        <v>6</v>
      </c>
      <c r="G601" s="41"/>
      <c r="H601" s="3">
        <f>ROUND(_xlfn.IFERROR(F601*G601," - "),2)</f>
        <v>0</v>
      </c>
      <c r="I601" s="121" t="e">
        <f>H601/$G$1758</f>
        <v>#DIV/0!</v>
      </c>
      <c r="J601" s="122" t="e">
        <f>#REF!</f>
        <v>#REF!</v>
      </c>
    </row>
    <row r="602" spans="1:10" s="12" customFormat="1" ht="14.25" outlineLevel="1">
      <c r="A602" s="7" t="s">
        <v>445</v>
      </c>
      <c r="B602" s="17" t="s">
        <v>341</v>
      </c>
      <c r="C602" s="116" t="s">
        <v>1856</v>
      </c>
      <c r="D602" s="117" t="s">
        <v>2145</v>
      </c>
      <c r="E602" s="118" t="s">
        <v>86</v>
      </c>
      <c r="F602" s="129">
        <v>55</v>
      </c>
      <c r="G602" s="41"/>
      <c r="H602" s="3">
        <f>ROUND(_xlfn.IFERROR(F602*G602," - "),2)</f>
        <v>0</v>
      </c>
      <c r="I602" s="123" t="e">
        <f>H602/$G$1758</f>
        <v>#DIV/0!</v>
      </c>
      <c r="J602" s="122" t="e">
        <f>#REF!</f>
        <v>#REF!</v>
      </c>
    </row>
    <row r="603" spans="1:10" s="12" customFormat="1" ht="25.5" outlineLevel="1">
      <c r="A603" s="7" t="s">
        <v>446</v>
      </c>
      <c r="B603" s="17" t="s">
        <v>1025</v>
      </c>
      <c r="C603" s="116" t="s">
        <v>1856</v>
      </c>
      <c r="D603" s="117" t="s">
        <v>2146</v>
      </c>
      <c r="E603" s="118" t="s">
        <v>660</v>
      </c>
      <c r="F603" s="129">
        <v>30</v>
      </c>
      <c r="G603" s="41"/>
      <c r="H603" s="3">
        <f>ROUND(_xlfn.IFERROR(F603*G603," - "),2)</f>
        <v>0</v>
      </c>
      <c r="I603" s="123" t="e">
        <f>H603/$G$1758</f>
        <v>#DIV/0!</v>
      </c>
      <c r="J603" s="122" t="e">
        <f>#REF!</f>
        <v>#REF!</v>
      </c>
    </row>
    <row r="604" spans="1:10" s="12" customFormat="1" ht="25.5" outlineLevel="1">
      <c r="A604" s="7" t="s">
        <v>447</v>
      </c>
      <c r="B604" s="17" t="s">
        <v>736</v>
      </c>
      <c r="C604" s="116" t="s">
        <v>1856</v>
      </c>
      <c r="D604" s="117" t="s">
        <v>2147</v>
      </c>
      <c r="E604" s="118" t="s">
        <v>2130</v>
      </c>
      <c r="F604" s="129">
        <v>30</v>
      </c>
      <c r="G604" s="41"/>
      <c r="H604" s="3">
        <f>ROUND(_xlfn.IFERROR(F604*G604," - "),2)</f>
        <v>0</v>
      </c>
      <c r="I604" s="123" t="e">
        <f>H604/$G$1758</f>
        <v>#DIV/0!</v>
      </c>
      <c r="J604" s="122" t="e">
        <f>#REF!</f>
        <v>#REF!</v>
      </c>
    </row>
    <row r="605" spans="1:10" s="12" customFormat="1" ht="14.25" outlineLevel="1">
      <c r="A605" s="7" t="s">
        <v>448</v>
      </c>
      <c r="B605" s="17" t="s">
        <v>737</v>
      </c>
      <c r="C605" s="116" t="s">
        <v>1856</v>
      </c>
      <c r="D605" s="117" t="s">
        <v>2148</v>
      </c>
      <c r="E605" s="118" t="s">
        <v>2130</v>
      </c>
      <c r="F605" s="129">
        <v>30</v>
      </c>
      <c r="G605" s="41"/>
      <c r="H605" s="3">
        <f>ROUND(_xlfn.IFERROR(F605*G605," - "),2)</f>
        <v>0</v>
      </c>
      <c r="I605" s="123" t="e">
        <f>H605/$G$1758</f>
        <v>#DIV/0!</v>
      </c>
      <c r="J605" s="122" t="e">
        <f>#REF!</f>
        <v>#REF!</v>
      </c>
    </row>
    <row r="606" spans="1:10" s="12" customFormat="1" ht="14.25" outlineLevel="1">
      <c r="A606" s="259" t="s">
        <v>55</v>
      </c>
      <c r="B606" s="261"/>
      <c r="C606" s="130"/>
      <c r="D606" s="131" t="s">
        <v>975</v>
      </c>
      <c r="E606" s="132">
        <f>SUM(H607:H611)</f>
        <v>0</v>
      </c>
      <c r="F606" s="127"/>
      <c r="G606" s="127"/>
      <c r="H606" s="127"/>
      <c r="I606" s="128" t="e">
        <f>E606/$G$1758</f>
        <v>#DIV/0!</v>
      </c>
      <c r="J606" s="122" t="e">
        <f>#REF!</f>
        <v>#REF!</v>
      </c>
    </row>
    <row r="607" spans="1:10" s="12" customFormat="1" ht="14.25" outlineLevel="1">
      <c r="A607" s="7" t="s">
        <v>56</v>
      </c>
      <c r="B607" s="2" t="s">
        <v>1033</v>
      </c>
      <c r="C607" s="116" t="s">
        <v>1856</v>
      </c>
      <c r="D607" s="117" t="s">
        <v>2353</v>
      </c>
      <c r="E607" s="118" t="s">
        <v>2150</v>
      </c>
      <c r="F607" s="133">
        <v>50</v>
      </c>
      <c r="G607" s="41"/>
      <c r="H607" s="3">
        <f>ROUND(_xlfn.IFERROR(F607*G607," - "),2)</f>
        <v>0</v>
      </c>
      <c r="I607" s="121" t="e">
        <f>H607/$G$1758</f>
        <v>#DIV/0!</v>
      </c>
      <c r="J607" s="122" t="e">
        <f>#REF!</f>
        <v>#REF!</v>
      </c>
    </row>
    <row r="608" spans="1:10" s="12" customFormat="1" ht="14.25" outlineLevel="1">
      <c r="A608" s="7" t="s">
        <v>57</v>
      </c>
      <c r="B608" s="5" t="s">
        <v>1034</v>
      </c>
      <c r="C608" s="116" t="s">
        <v>1856</v>
      </c>
      <c r="D608" s="117" t="s">
        <v>2331</v>
      </c>
      <c r="E608" s="118" t="s">
        <v>2150</v>
      </c>
      <c r="F608" s="119">
        <v>50</v>
      </c>
      <c r="G608" s="41"/>
      <c r="H608" s="3">
        <f>ROUND(_xlfn.IFERROR(F608*G608," - "),2)</f>
        <v>0</v>
      </c>
      <c r="I608" s="134" t="e">
        <f>H608/$G$1758</f>
        <v>#DIV/0!</v>
      </c>
      <c r="J608" s="122" t="e">
        <f>#REF!</f>
        <v>#REF!</v>
      </c>
    </row>
    <row r="609" spans="1:10" s="12" customFormat="1" ht="14.25" outlineLevel="1">
      <c r="A609" s="7" t="s">
        <v>58</v>
      </c>
      <c r="B609" s="5" t="s">
        <v>1035</v>
      </c>
      <c r="C609" s="116" t="s">
        <v>1856</v>
      </c>
      <c r="D609" s="117" t="s">
        <v>2354</v>
      </c>
      <c r="E609" s="118" t="s">
        <v>2150</v>
      </c>
      <c r="F609" s="119">
        <v>50</v>
      </c>
      <c r="G609" s="41"/>
      <c r="H609" s="3">
        <f>ROUND(_xlfn.IFERROR(F609*G609," - "),2)</f>
        <v>0</v>
      </c>
      <c r="I609" s="134" t="e">
        <f>H609/$G$1758</f>
        <v>#DIV/0!</v>
      </c>
      <c r="J609" s="122" t="e">
        <f>#REF!</f>
        <v>#REF!</v>
      </c>
    </row>
    <row r="610" spans="1:10" s="12" customFormat="1" ht="14.25" outlineLevel="1">
      <c r="A610" s="7" t="s">
        <v>59</v>
      </c>
      <c r="B610" s="5" t="s">
        <v>654</v>
      </c>
      <c r="C610" s="116" t="s">
        <v>1856</v>
      </c>
      <c r="D610" s="117" t="s">
        <v>2332</v>
      </c>
      <c r="E610" s="118" t="s">
        <v>2420</v>
      </c>
      <c r="F610" s="119">
        <v>3000</v>
      </c>
      <c r="G610" s="41"/>
      <c r="H610" s="3">
        <f>ROUND(_xlfn.IFERROR(F610*G610," - "),2)</f>
        <v>0</v>
      </c>
      <c r="I610" s="134" t="e">
        <f>H610/$G$1758</f>
        <v>#DIV/0!</v>
      </c>
      <c r="J610" s="122" t="e">
        <f>#REF!</f>
        <v>#REF!</v>
      </c>
    </row>
    <row r="611" spans="1:10" s="12" customFormat="1" ht="14.25" outlineLevel="1">
      <c r="A611" s="7" t="s">
        <v>1168</v>
      </c>
      <c r="B611" s="5" t="s">
        <v>283</v>
      </c>
      <c r="C611" s="116" t="s">
        <v>2128</v>
      </c>
      <c r="D611" s="117" t="s">
        <v>2333</v>
      </c>
      <c r="E611" s="118" t="s">
        <v>2150</v>
      </c>
      <c r="F611" s="119">
        <v>50</v>
      </c>
      <c r="G611" s="41"/>
      <c r="H611" s="3">
        <f>ROUND(_xlfn.IFERROR(F611*G611," - "),2)</f>
        <v>0</v>
      </c>
      <c r="I611" s="134" t="e">
        <f>H611/$G$1758</f>
        <v>#DIV/0!</v>
      </c>
      <c r="J611" s="122" t="e">
        <f>#REF!</f>
        <v>#REF!</v>
      </c>
    </row>
    <row r="612" spans="1:10" s="12" customFormat="1" ht="14.25" outlineLevel="1">
      <c r="A612" s="259" t="s">
        <v>224</v>
      </c>
      <c r="B612" s="261"/>
      <c r="C612" s="130"/>
      <c r="D612" s="131" t="s">
        <v>751</v>
      </c>
      <c r="E612" s="132">
        <f>SUM(H613:H622)</f>
        <v>0</v>
      </c>
      <c r="F612" s="127"/>
      <c r="G612" s="127"/>
      <c r="H612" s="127"/>
      <c r="I612" s="128" t="e">
        <f>E612/$G$1758</f>
        <v>#DIV/0!</v>
      </c>
      <c r="J612" s="122" t="e">
        <f>#REF!</f>
        <v>#REF!</v>
      </c>
    </row>
    <row r="613" spans="1:10" s="12" customFormat="1" ht="14.25" outlineLevel="1">
      <c r="A613" s="7" t="s">
        <v>449</v>
      </c>
      <c r="B613" s="2" t="s">
        <v>185</v>
      </c>
      <c r="C613" s="116" t="s">
        <v>2128</v>
      </c>
      <c r="D613" s="117" t="s">
        <v>2355</v>
      </c>
      <c r="E613" s="118" t="s">
        <v>2130</v>
      </c>
      <c r="F613" s="133">
        <v>1737.13</v>
      </c>
      <c r="G613" s="41"/>
      <c r="H613" s="3">
        <f>ROUND(_xlfn.IFERROR(F613*G613," - "),2)</f>
        <v>0</v>
      </c>
      <c r="I613" s="121" t="e">
        <f>H613/$G$1758</f>
        <v>#DIV/0!</v>
      </c>
      <c r="J613" s="122" t="e">
        <f>#REF!</f>
        <v>#REF!</v>
      </c>
    </row>
    <row r="614" spans="1:10" s="12" customFormat="1" ht="14.25" outlineLevel="1">
      <c r="A614" s="7" t="s">
        <v>450</v>
      </c>
      <c r="B614" s="2" t="s">
        <v>307</v>
      </c>
      <c r="C614" s="116" t="s">
        <v>1856</v>
      </c>
      <c r="D614" s="117" t="s">
        <v>2149</v>
      </c>
      <c r="E614" s="118" t="s">
        <v>2150</v>
      </c>
      <c r="F614" s="133">
        <v>112.39</v>
      </c>
      <c r="G614" s="41"/>
      <c r="H614" s="3">
        <f>ROUND(_xlfn.IFERROR(F614*G614," - "),2)</f>
        <v>0</v>
      </c>
      <c r="I614" s="121" t="e">
        <f>H614/$G$1758</f>
        <v>#DIV/0!</v>
      </c>
      <c r="J614" s="122" t="e">
        <f>#REF!</f>
        <v>#REF!</v>
      </c>
    </row>
    <row r="615" spans="1:10" s="12" customFormat="1" ht="14.25" outlineLevel="1">
      <c r="A615" s="7" t="s">
        <v>451</v>
      </c>
      <c r="B615" s="5" t="s">
        <v>199</v>
      </c>
      <c r="C615" s="116" t="s">
        <v>2128</v>
      </c>
      <c r="D615" s="117" t="s">
        <v>2282</v>
      </c>
      <c r="E615" s="118" t="s">
        <v>2150</v>
      </c>
      <c r="F615" s="119">
        <v>16.39</v>
      </c>
      <c r="G615" s="41"/>
      <c r="H615" s="3">
        <f>ROUND(_xlfn.IFERROR(F615*G615," - "),2)</f>
        <v>0</v>
      </c>
      <c r="I615" s="134" t="e">
        <f>H615/$G$1758</f>
        <v>#DIV/0!</v>
      </c>
      <c r="J615" s="122" t="e">
        <f>#REF!</f>
        <v>#REF!</v>
      </c>
    </row>
    <row r="616" spans="1:10" s="12" customFormat="1" ht="25.5" outlineLevel="1">
      <c r="A616" s="7" t="s">
        <v>452</v>
      </c>
      <c r="B616" s="5" t="s">
        <v>186</v>
      </c>
      <c r="C616" s="116" t="s">
        <v>1856</v>
      </c>
      <c r="D616" s="117" t="s">
        <v>2152</v>
      </c>
      <c r="E616" s="118" t="s">
        <v>2150</v>
      </c>
      <c r="F616" s="119">
        <v>10.43</v>
      </c>
      <c r="G616" s="41"/>
      <c r="H616" s="3">
        <f>ROUND(_xlfn.IFERROR(F616*G616," - "),2)</f>
        <v>0</v>
      </c>
      <c r="I616" s="134" t="e">
        <f>H616/$G$1758</f>
        <v>#DIV/0!</v>
      </c>
      <c r="J616" s="122" t="e">
        <f>#REF!</f>
        <v>#REF!</v>
      </c>
    </row>
    <row r="617" spans="1:10" s="12" customFormat="1" ht="14.25" outlineLevel="1">
      <c r="A617" s="7" t="s">
        <v>453</v>
      </c>
      <c r="B617" s="5" t="s">
        <v>243</v>
      </c>
      <c r="C617" s="116" t="s">
        <v>2128</v>
      </c>
      <c r="D617" s="117" t="s">
        <v>2153</v>
      </c>
      <c r="E617" s="118" t="s">
        <v>2150</v>
      </c>
      <c r="F617" s="119">
        <v>0.4</v>
      </c>
      <c r="G617" s="41"/>
      <c r="H617" s="3">
        <f>ROUND(_xlfn.IFERROR(F617*G617," - "),2)</f>
        <v>0</v>
      </c>
      <c r="I617" s="134" t="e">
        <f>H617/$G$1758</f>
        <v>#DIV/0!</v>
      </c>
      <c r="J617" s="122" t="e">
        <f>#REF!</f>
        <v>#REF!</v>
      </c>
    </row>
    <row r="618" spans="1:10" s="12" customFormat="1" ht="25.5" outlineLevel="1">
      <c r="A618" s="7" t="s">
        <v>454</v>
      </c>
      <c r="B618" s="5" t="s">
        <v>206</v>
      </c>
      <c r="C618" s="116" t="s">
        <v>2128</v>
      </c>
      <c r="D618" s="117" t="s">
        <v>2154</v>
      </c>
      <c r="E618" s="118" t="s">
        <v>2130</v>
      </c>
      <c r="F618" s="119">
        <v>30.64</v>
      </c>
      <c r="G618" s="41"/>
      <c r="H618" s="3">
        <f>ROUND(_xlfn.IFERROR(F618*G618," - "),2)</f>
        <v>0</v>
      </c>
      <c r="I618" s="134" t="e">
        <f>H618/$G$1758</f>
        <v>#DIV/0!</v>
      </c>
      <c r="J618" s="122" t="e">
        <f>#REF!</f>
        <v>#REF!</v>
      </c>
    </row>
    <row r="619" spans="1:10" s="12" customFormat="1" ht="14.25" outlineLevel="1">
      <c r="A619" s="7" t="s">
        <v>455</v>
      </c>
      <c r="B619" s="5" t="s">
        <v>332</v>
      </c>
      <c r="C619" s="116" t="s">
        <v>1856</v>
      </c>
      <c r="D619" s="135" t="s">
        <v>752</v>
      </c>
      <c r="E619" s="118" t="s">
        <v>2130</v>
      </c>
      <c r="F619" s="119">
        <v>22.68</v>
      </c>
      <c r="G619" s="41"/>
      <c r="H619" s="3">
        <f>ROUND(_xlfn.IFERROR(F619*G619," - "),2)</f>
        <v>0</v>
      </c>
      <c r="I619" s="134" t="e">
        <f>H619/$G$1758</f>
        <v>#DIV/0!</v>
      </c>
      <c r="J619" s="122" t="e">
        <f>#REF!</f>
        <v>#REF!</v>
      </c>
    </row>
    <row r="620" spans="1:10" s="12" customFormat="1" ht="14.25" outlineLevel="1">
      <c r="A620" s="7" t="s">
        <v>456</v>
      </c>
      <c r="B620" s="5" t="s">
        <v>332</v>
      </c>
      <c r="C620" s="116" t="s">
        <v>1856</v>
      </c>
      <c r="D620" s="117" t="s">
        <v>2155</v>
      </c>
      <c r="E620" s="118" t="s">
        <v>2130</v>
      </c>
      <c r="F620" s="119">
        <v>96.13</v>
      </c>
      <c r="G620" s="41"/>
      <c r="H620" s="3">
        <f>ROUND(_xlfn.IFERROR(F620*G620," - "),2)</f>
        <v>0</v>
      </c>
      <c r="I620" s="134" t="e">
        <f>H620/$G$1758</f>
        <v>#DIV/0!</v>
      </c>
      <c r="J620" s="122" t="e">
        <f>#REF!</f>
        <v>#REF!</v>
      </c>
    </row>
    <row r="621" spans="1:10" s="12" customFormat="1" ht="14.25" outlineLevel="1">
      <c r="A621" s="7" t="s">
        <v>457</v>
      </c>
      <c r="B621" s="5" t="s">
        <v>201</v>
      </c>
      <c r="C621" s="116" t="s">
        <v>2128</v>
      </c>
      <c r="D621" s="117" t="s">
        <v>2156</v>
      </c>
      <c r="E621" s="118" t="s">
        <v>2130</v>
      </c>
      <c r="F621" s="119">
        <v>401.4</v>
      </c>
      <c r="G621" s="41"/>
      <c r="H621" s="3">
        <f>ROUND(_xlfn.IFERROR(F621*G621," - "),2)</f>
        <v>0</v>
      </c>
      <c r="I621" s="134" t="e">
        <f>H621/$G$1758</f>
        <v>#DIV/0!</v>
      </c>
      <c r="J621" s="122" t="e">
        <f>#REF!</f>
        <v>#REF!</v>
      </c>
    </row>
    <row r="622" spans="1:10" s="12" customFormat="1" ht="25.5" outlineLevel="1">
      <c r="A622" s="7" t="s">
        <v>458</v>
      </c>
      <c r="B622" s="5" t="s">
        <v>326</v>
      </c>
      <c r="C622" s="116" t="s">
        <v>1856</v>
      </c>
      <c r="D622" s="117" t="s">
        <v>2157</v>
      </c>
      <c r="E622" s="118" t="s">
        <v>2130</v>
      </c>
      <c r="F622" s="119">
        <v>23.99</v>
      </c>
      <c r="G622" s="41"/>
      <c r="H622" s="3">
        <f>ROUND(_xlfn.IFERROR(F622*G622," - "),2)</f>
        <v>0</v>
      </c>
      <c r="I622" s="134" t="e">
        <f>H622/$G$1758</f>
        <v>#DIV/0!</v>
      </c>
      <c r="J622" s="122" t="e">
        <f>#REF!</f>
        <v>#REF!</v>
      </c>
    </row>
    <row r="623" spans="1:10" s="12" customFormat="1" ht="14.25" outlineLevel="1">
      <c r="A623" s="259" t="s">
        <v>459</v>
      </c>
      <c r="B623" s="261"/>
      <c r="C623" s="125"/>
      <c r="D623" s="126" t="s">
        <v>1137</v>
      </c>
      <c r="E623" s="127">
        <f>SUM(H624:H639)</f>
        <v>0</v>
      </c>
      <c r="F623" s="127"/>
      <c r="G623" s="127"/>
      <c r="H623" s="127"/>
      <c r="I623" s="128" t="e">
        <f>E623/$G$1758</f>
        <v>#DIV/0!</v>
      </c>
      <c r="J623" s="122" t="e">
        <f>#REF!</f>
        <v>#REF!</v>
      </c>
    </row>
    <row r="624" spans="1:10" s="12" customFormat="1" ht="14.25" outlineLevel="1">
      <c r="A624" s="7" t="s">
        <v>460</v>
      </c>
      <c r="B624" s="2" t="s">
        <v>153</v>
      </c>
      <c r="C624" s="116" t="s">
        <v>1856</v>
      </c>
      <c r="D624" s="117" t="s">
        <v>2158</v>
      </c>
      <c r="E624" s="118" t="s">
        <v>2130</v>
      </c>
      <c r="F624" s="133">
        <v>118.73</v>
      </c>
      <c r="G624" s="41"/>
      <c r="H624" s="3">
        <f>ROUND(_xlfn.IFERROR(F624*G624," - "),2)</f>
        <v>0</v>
      </c>
      <c r="I624" s="121" t="e">
        <f>H624/$G$1758</f>
        <v>#DIV/0!</v>
      </c>
      <c r="J624" s="122" t="e">
        <f>#REF!</f>
        <v>#REF!</v>
      </c>
    </row>
    <row r="625" spans="1:10" s="12" customFormat="1" ht="14.25" outlineLevel="1">
      <c r="A625" s="7" t="s">
        <v>461</v>
      </c>
      <c r="B625" s="5" t="s">
        <v>1037</v>
      </c>
      <c r="C625" s="116" t="s">
        <v>1856</v>
      </c>
      <c r="D625" s="117" t="s">
        <v>2356</v>
      </c>
      <c r="E625" s="118" t="s">
        <v>2130</v>
      </c>
      <c r="F625" s="119">
        <v>118.73</v>
      </c>
      <c r="G625" s="41"/>
      <c r="H625" s="3">
        <f>ROUND(_xlfn.IFERROR(F625*G625," - "),2)</f>
        <v>0</v>
      </c>
      <c r="I625" s="134" t="e">
        <f>H625/$G$1758</f>
        <v>#DIV/0!</v>
      </c>
      <c r="J625" s="122" t="e">
        <f>#REF!</f>
        <v>#REF!</v>
      </c>
    </row>
    <row r="626" spans="1:10" s="12" customFormat="1" ht="14.25" outlineLevel="1">
      <c r="A626" s="7" t="s">
        <v>462</v>
      </c>
      <c r="B626" s="20" t="s">
        <v>1038</v>
      </c>
      <c r="C626" s="116" t="s">
        <v>1856</v>
      </c>
      <c r="D626" s="117" t="s">
        <v>2283</v>
      </c>
      <c r="E626" s="118" t="s">
        <v>2130</v>
      </c>
      <c r="F626" s="119">
        <v>154.35</v>
      </c>
      <c r="G626" s="41"/>
      <c r="H626" s="3">
        <f>ROUND(_xlfn.IFERROR(F626*G626," - "),2)</f>
        <v>0</v>
      </c>
      <c r="I626" s="134" t="e">
        <f>H626/$G$1758</f>
        <v>#DIV/0!</v>
      </c>
      <c r="J626" s="122" t="e">
        <f>#REF!</f>
        <v>#REF!</v>
      </c>
    </row>
    <row r="627" spans="1:10" s="12" customFormat="1" ht="14.25" outlineLevel="1">
      <c r="A627" s="7" t="s">
        <v>463</v>
      </c>
      <c r="B627" s="20" t="s">
        <v>1039</v>
      </c>
      <c r="C627" s="116" t="s">
        <v>1856</v>
      </c>
      <c r="D627" s="117" t="s">
        <v>2284</v>
      </c>
      <c r="E627" s="118" t="s">
        <v>2150</v>
      </c>
      <c r="F627" s="119">
        <v>41.62</v>
      </c>
      <c r="G627" s="41"/>
      <c r="H627" s="3">
        <f>ROUND(_xlfn.IFERROR(F627*G627," - "),2)</f>
        <v>0</v>
      </c>
      <c r="I627" s="134" t="e">
        <f>H627/$G$1758</f>
        <v>#DIV/0!</v>
      </c>
      <c r="J627" s="122" t="e">
        <f>#REF!</f>
        <v>#REF!</v>
      </c>
    </row>
    <row r="628" spans="1:10" s="12" customFormat="1" ht="14.25" outlineLevel="1">
      <c r="A628" s="7" t="s">
        <v>464</v>
      </c>
      <c r="B628" s="5" t="s">
        <v>1040</v>
      </c>
      <c r="C628" s="116" t="s">
        <v>1856</v>
      </c>
      <c r="D628" s="117" t="s">
        <v>2160</v>
      </c>
      <c r="E628" s="118" t="s">
        <v>2130</v>
      </c>
      <c r="F628" s="119">
        <v>87.09</v>
      </c>
      <c r="G628" s="41"/>
      <c r="H628" s="3">
        <f>ROUND(_xlfn.IFERROR(F628*G628," - "),2)</f>
        <v>0</v>
      </c>
      <c r="I628" s="134" t="e">
        <f>H628/$G$1758</f>
        <v>#DIV/0!</v>
      </c>
      <c r="J628" s="122" t="e">
        <f>#REF!</f>
        <v>#REF!</v>
      </c>
    </row>
    <row r="629" spans="1:10" s="12" customFormat="1" ht="14.25" outlineLevel="1">
      <c r="A629" s="7" t="s">
        <v>465</v>
      </c>
      <c r="B629" s="5" t="s">
        <v>639</v>
      </c>
      <c r="C629" s="116" t="s">
        <v>1856</v>
      </c>
      <c r="D629" s="117" t="s">
        <v>2178</v>
      </c>
      <c r="E629" s="118" t="s">
        <v>659</v>
      </c>
      <c r="F629" s="119">
        <v>1837.2</v>
      </c>
      <c r="G629" s="41"/>
      <c r="H629" s="3">
        <f>ROUND(_xlfn.IFERROR(F629*G629," - "),2)</f>
        <v>0</v>
      </c>
      <c r="I629" s="134" t="e">
        <f>H629/$G$1758</f>
        <v>#DIV/0!</v>
      </c>
      <c r="J629" s="122" t="e">
        <f>#REF!</f>
        <v>#REF!</v>
      </c>
    </row>
    <row r="630" spans="1:10" s="12" customFormat="1" ht="25.5" outlineLevel="1">
      <c r="A630" s="7" t="s">
        <v>466</v>
      </c>
      <c r="B630" s="20" t="s">
        <v>1041</v>
      </c>
      <c r="C630" s="116" t="s">
        <v>1856</v>
      </c>
      <c r="D630" s="117" t="s">
        <v>2285</v>
      </c>
      <c r="E630" s="118" t="s">
        <v>2130</v>
      </c>
      <c r="F630" s="119">
        <v>148.42</v>
      </c>
      <c r="G630" s="41"/>
      <c r="H630" s="3">
        <f>ROUND(_xlfn.IFERROR(F630*G630," - "),2)</f>
        <v>0</v>
      </c>
      <c r="I630" s="134" t="e">
        <f>H630/$G$1758</f>
        <v>#DIV/0!</v>
      </c>
      <c r="J630" s="122" t="e">
        <f>#REF!</f>
        <v>#REF!</v>
      </c>
    </row>
    <row r="631" spans="1:10" s="12" customFormat="1" ht="14.25" outlineLevel="1">
      <c r="A631" s="7" t="s">
        <v>1043</v>
      </c>
      <c r="B631" s="5" t="s">
        <v>333</v>
      </c>
      <c r="C631" s="116" t="s">
        <v>1856</v>
      </c>
      <c r="D631" s="117" t="s">
        <v>2159</v>
      </c>
      <c r="E631" s="118" t="s">
        <v>2130</v>
      </c>
      <c r="F631" s="119">
        <v>34.65</v>
      </c>
      <c r="G631" s="41"/>
      <c r="H631" s="3">
        <f>ROUND(_xlfn.IFERROR(F631*G631," - "),2)</f>
        <v>0</v>
      </c>
      <c r="I631" s="134" t="e">
        <f>H631/$G$1758</f>
        <v>#DIV/0!</v>
      </c>
      <c r="J631" s="122" t="e">
        <f>#REF!</f>
        <v>#REF!</v>
      </c>
    </row>
    <row r="632" spans="1:10" s="12" customFormat="1" ht="14.25" outlineLevel="1">
      <c r="A632" s="7" t="s">
        <v>1044</v>
      </c>
      <c r="B632" s="20" t="s">
        <v>185</v>
      </c>
      <c r="C632" s="116" t="s">
        <v>2128</v>
      </c>
      <c r="D632" s="117" t="s">
        <v>2355</v>
      </c>
      <c r="E632" s="118" t="s">
        <v>2130</v>
      </c>
      <c r="F632" s="119">
        <v>141.15</v>
      </c>
      <c r="G632" s="41"/>
      <c r="H632" s="3">
        <f>ROUND(_xlfn.IFERROR(F632*G632," - "),2)</f>
        <v>0</v>
      </c>
      <c r="I632" s="134" t="e">
        <f>H632/$G$1758</f>
        <v>#DIV/0!</v>
      </c>
      <c r="J632" s="122" t="e">
        <f>#REF!</f>
        <v>#REF!</v>
      </c>
    </row>
    <row r="633" spans="1:10" s="12" customFormat="1" ht="25.5" outlineLevel="1">
      <c r="A633" s="7" t="s">
        <v>1045</v>
      </c>
      <c r="B633" s="20" t="s">
        <v>1052</v>
      </c>
      <c r="C633" s="116" t="s">
        <v>1856</v>
      </c>
      <c r="D633" s="117" t="s">
        <v>2169</v>
      </c>
      <c r="E633" s="118" t="s">
        <v>2130</v>
      </c>
      <c r="F633" s="119">
        <v>246.24</v>
      </c>
      <c r="G633" s="41"/>
      <c r="H633" s="3">
        <f>ROUND(_xlfn.IFERROR(F633*G633," - "),2)</f>
        <v>0</v>
      </c>
      <c r="I633" s="134" t="e">
        <f>H633/$G$1758</f>
        <v>#DIV/0!</v>
      </c>
      <c r="J633" s="122" t="e">
        <f>#REF!</f>
        <v>#REF!</v>
      </c>
    </row>
    <row r="634" spans="1:10" s="12" customFormat="1" ht="14.25" outlineLevel="1">
      <c r="A634" s="7" t="s">
        <v>1046</v>
      </c>
      <c r="B634" s="5" t="s">
        <v>1042</v>
      </c>
      <c r="C634" s="116" t="s">
        <v>1856</v>
      </c>
      <c r="D634" s="117" t="s">
        <v>2357</v>
      </c>
      <c r="E634" s="118" t="s">
        <v>2150</v>
      </c>
      <c r="F634" s="119">
        <v>7.06</v>
      </c>
      <c r="G634" s="41"/>
      <c r="H634" s="3">
        <f>ROUND(_xlfn.IFERROR(F634*G634," - "),2)</f>
        <v>0</v>
      </c>
      <c r="I634" s="134" t="e">
        <f>H634/$G$1758</f>
        <v>#DIV/0!</v>
      </c>
      <c r="J634" s="122" t="e">
        <f>#REF!</f>
        <v>#REF!</v>
      </c>
    </row>
    <row r="635" spans="1:10" s="12" customFormat="1" ht="14.25" outlineLevel="1">
      <c r="A635" s="7" t="s">
        <v>1047</v>
      </c>
      <c r="B635" s="5" t="s">
        <v>342</v>
      </c>
      <c r="C635" s="116" t="s">
        <v>2128</v>
      </c>
      <c r="D635" s="117" t="s">
        <v>2163</v>
      </c>
      <c r="E635" s="118" t="s">
        <v>2130</v>
      </c>
      <c r="F635" s="119">
        <v>42</v>
      </c>
      <c r="G635" s="41"/>
      <c r="H635" s="3">
        <f>ROUND(_xlfn.IFERROR(F635*G635," - "),2)</f>
        <v>0</v>
      </c>
      <c r="I635" s="134" t="e">
        <f>H635/$G$1758</f>
        <v>#DIV/0!</v>
      </c>
      <c r="J635" s="122" t="e">
        <f>#REF!</f>
        <v>#REF!</v>
      </c>
    </row>
    <row r="636" spans="1:10" s="12" customFormat="1" ht="25.5" outlineLevel="1">
      <c r="A636" s="7" t="s">
        <v>1048</v>
      </c>
      <c r="B636" s="17" t="s">
        <v>278</v>
      </c>
      <c r="C636" s="116" t="s">
        <v>2128</v>
      </c>
      <c r="D636" s="117" t="s">
        <v>2164</v>
      </c>
      <c r="E636" s="118" t="s">
        <v>660</v>
      </c>
      <c r="F636" s="119">
        <v>24</v>
      </c>
      <c r="G636" s="41"/>
      <c r="H636" s="3">
        <f>ROUND(_xlfn.IFERROR(F636*G636," - "),2)</f>
        <v>0</v>
      </c>
      <c r="I636" s="134" t="e">
        <f>H636/$G$1758</f>
        <v>#DIV/0!</v>
      </c>
      <c r="J636" s="122" t="e">
        <f>#REF!</f>
        <v>#REF!</v>
      </c>
    </row>
    <row r="637" spans="1:10" s="12" customFormat="1" ht="38.25" outlineLevel="1">
      <c r="A637" s="7" t="s">
        <v>1049</v>
      </c>
      <c r="B637" s="17" t="s">
        <v>305</v>
      </c>
      <c r="C637" s="116" t="s">
        <v>2128</v>
      </c>
      <c r="D637" s="135" t="s">
        <v>801</v>
      </c>
      <c r="E637" s="118" t="s">
        <v>2130</v>
      </c>
      <c r="F637" s="119">
        <v>25.36</v>
      </c>
      <c r="G637" s="41"/>
      <c r="H637" s="3">
        <f>ROUND(_xlfn.IFERROR(F637*G637," - "),2)</f>
        <v>0</v>
      </c>
      <c r="I637" s="134" t="e">
        <f>H637/$G$1758</f>
        <v>#DIV/0!</v>
      </c>
      <c r="J637" s="122" t="e">
        <f>#REF!</f>
        <v>#REF!</v>
      </c>
    </row>
    <row r="638" spans="1:10" s="12" customFormat="1" ht="14.25" outlineLevel="1">
      <c r="A638" s="7" t="s">
        <v>1050</v>
      </c>
      <c r="B638" s="17" t="s">
        <v>655</v>
      </c>
      <c r="C638" s="116" t="s">
        <v>1856</v>
      </c>
      <c r="D638" s="117" t="s">
        <v>2358</v>
      </c>
      <c r="E638" s="118" t="s">
        <v>660</v>
      </c>
      <c r="F638" s="119">
        <v>5.3</v>
      </c>
      <c r="G638" s="41"/>
      <c r="H638" s="3">
        <f>ROUND(_xlfn.IFERROR(F638*G638," - "),2)</f>
        <v>0</v>
      </c>
      <c r="I638" s="134" t="e">
        <f>H638/$G$1758</f>
        <v>#DIV/0!</v>
      </c>
      <c r="J638" s="122" t="e">
        <f>#REF!</f>
        <v>#REF!</v>
      </c>
    </row>
    <row r="639" spans="1:10" s="12" customFormat="1" ht="14.25" outlineLevel="1">
      <c r="A639" s="7" t="s">
        <v>1051</v>
      </c>
      <c r="B639" s="17" t="s">
        <v>656</v>
      </c>
      <c r="C639" s="116" t="s">
        <v>1856</v>
      </c>
      <c r="D639" s="117" t="s">
        <v>2336</v>
      </c>
      <c r="E639" s="118" t="s">
        <v>660</v>
      </c>
      <c r="F639" s="119">
        <v>159.74</v>
      </c>
      <c r="G639" s="41"/>
      <c r="H639" s="3">
        <f>ROUND(_xlfn.IFERROR(F639*G639," - "),2)</f>
        <v>0</v>
      </c>
      <c r="I639" s="134" t="e">
        <f>H639/$G$1758</f>
        <v>#DIV/0!</v>
      </c>
      <c r="J639" s="122" t="e">
        <f>#REF!</f>
        <v>#REF!</v>
      </c>
    </row>
    <row r="640" spans="1:10" s="12" customFormat="1" ht="14.25" outlineLevel="1">
      <c r="A640" s="259" t="s">
        <v>467</v>
      </c>
      <c r="B640" s="261"/>
      <c r="C640" s="125"/>
      <c r="D640" s="126" t="s">
        <v>1138</v>
      </c>
      <c r="E640" s="127">
        <f>SUM(H641:H651)</f>
        <v>0</v>
      </c>
      <c r="F640" s="127"/>
      <c r="G640" s="127"/>
      <c r="H640" s="127"/>
      <c r="I640" s="128" t="e">
        <f>E640/$G$1758</f>
        <v>#DIV/0!</v>
      </c>
      <c r="J640" s="122" t="e">
        <f>#REF!</f>
        <v>#REF!</v>
      </c>
    </row>
    <row r="641" spans="1:10" s="12" customFormat="1" ht="14.25" outlineLevel="1">
      <c r="A641" s="7" t="s">
        <v>468</v>
      </c>
      <c r="B641" s="5" t="s">
        <v>333</v>
      </c>
      <c r="C641" s="116" t="s">
        <v>1856</v>
      </c>
      <c r="D641" s="117" t="s">
        <v>2159</v>
      </c>
      <c r="E641" s="118" t="s">
        <v>2130</v>
      </c>
      <c r="F641" s="119">
        <v>1026.82</v>
      </c>
      <c r="G641" s="41"/>
      <c r="H641" s="3">
        <f>ROUND(_xlfn.IFERROR(F641*G641," - "),2)</f>
        <v>0</v>
      </c>
      <c r="I641" s="134" t="e">
        <f>H641/$G$1758</f>
        <v>#DIV/0!</v>
      </c>
      <c r="J641" s="122" t="e">
        <f>#REF!</f>
        <v>#REF!</v>
      </c>
    </row>
    <row r="642" spans="1:10" s="12" customFormat="1" ht="14.25" outlineLevel="1">
      <c r="A642" s="7" t="s">
        <v>469</v>
      </c>
      <c r="B642" s="20" t="s">
        <v>1246</v>
      </c>
      <c r="C642" s="116" t="s">
        <v>1856</v>
      </c>
      <c r="D642" s="117" t="s">
        <v>2161</v>
      </c>
      <c r="E642" s="118" t="s">
        <v>2130</v>
      </c>
      <c r="F642" s="119">
        <v>1026.82</v>
      </c>
      <c r="G642" s="41"/>
      <c r="H642" s="3">
        <f>ROUND(_xlfn.IFERROR(F642*G642," - "),2)</f>
        <v>0</v>
      </c>
      <c r="I642" s="134" t="e">
        <f>H642/$G$1758</f>
        <v>#DIV/0!</v>
      </c>
      <c r="J642" s="122" t="e">
        <f>#REF!</f>
        <v>#REF!</v>
      </c>
    </row>
    <row r="643" spans="1:10" s="12" customFormat="1" ht="14.25" outlineLevel="1">
      <c r="A643" s="7" t="s">
        <v>470</v>
      </c>
      <c r="B643" s="5" t="s">
        <v>1040</v>
      </c>
      <c r="C643" s="116" t="s">
        <v>1856</v>
      </c>
      <c r="D643" s="117" t="s">
        <v>2160</v>
      </c>
      <c r="E643" s="118" t="s">
        <v>2130</v>
      </c>
      <c r="F643" s="119">
        <v>1190.2</v>
      </c>
      <c r="G643" s="41"/>
      <c r="H643" s="3">
        <f>ROUND(_xlfn.IFERROR(F643*G643," - "),2)</f>
        <v>0</v>
      </c>
      <c r="I643" s="134" t="e">
        <f>H643/$G$1758</f>
        <v>#DIV/0!</v>
      </c>
      <c r="J643" s="122" t="e">
        <f>#REF!</f>
        <v>#REF!</v>
      </c>
    </row>
    <row r="644" spans="1:10" s="12" customFormat="1" ht="14.25" outlineLevel="1">
      <c r="A644" s="7" t="s">
        <v>471</v>
      </c>
      <c r="B644" s="5" t="s">
        <v>639</v>
      </c>
      <c r="C644" s="116" t="s">
        <v>1856</v>
      </c>
      <c r="D644" s="117" t="s">
        <v>2178</v>
      </c>
      <c r="E644" s="118" t="s">
        <v>659</v>
      </c>
      <c r="F644" s="119">
        <v>400</v>
      </c>
      <c r="G644" s="41"/>
      <c r="H644" s="3">
        <f>ROUND(_xlfn.IFERROR(F644*G644," - "),2)</f>
        <v>0</v>
      </c>
      <c r="I644" s="134" t="e">
        <f>H644/$G$1758</f>
        <v>#DIV/0!</v>
      </c>
      <c r="J644" s="122" t="e">
        <f>#REF!</f>
        <v>#REF!</v>
      </c>
    </row>
    <row r="645" spans="1:10" s="12" customFormat="1" ht="25.5" outlineLevel="1">
      <c r="A645" s="7" t="s">
        <v>472</v>
      </c>
      <c r="B645" s="20" t="s">
        <v>1052</v>
      </c>
      <c r="C645" s="116" t="s">
        <v>1856</v>
      </c>
      <c r="D645" s="117" t="s">
        <v>2169</v>
      </c>
      <c r="E645" s="118" t="s">
        <v>2130</v>
      </c>
      <c r="F645" s="119">
        <v>1361.6</v>
      </c>
      <c r="G645" s="41"/>
      <c r="H645" s="3">
        <f>ROUND(_xlfn.IFERROR(F645*G645," - "),2)</f>
        <v>0</v>
      </c>
      <c r="I645" s="134" t="e">
        <f>H645/$G$1758</f>
        <v>#DIV/0!</v>
      </c>
      <c r="J645" s="122" t="e">
        <f>#REF!</f>
        <v>#REF!</v>
      </c>
    </row>
    <row r="646" spans="1:10" s="12" customFormat="1" ht="25.5" outlineLevel="1">
      <c r="A646" s="7" t="s">
        <v>473</v>
      </c>
      <c r="B646" s="5" t="s">
        <v>329</v>
      </c>
      <c r="C646" s="116" t="s">
        <v>1856</v>
      </c>
      <c r="D646" s="117" t="s">
        <v>2170</v>
      </c>
      <c r="E646" s="118" t="s">
        <v>2130</v>
      </c>
      <c r="F646" s="119">
        <v>2509.62</v>
      </c>
      <c r="G646" s="41"/>
      <c r="H646" s="3">
        <f>ROUND(_xlfn.IFERROR(F646*G646," - "),2)</f>
        <v>0</v>
      </c>
      <c r="I646" s="134" t="e">
        <f>H646/$G$1758</f>
        <v>#DIV/0!</v>
      </c>
      <c r="J646" s="122" t="e">
        <f>#REF!</f>
        <v>#REF!</v>
      </c>
    </row>
    <row r="647" spans="1:10" s="12" customFormat="1" ht="25.5" outlineLevel="1">
      <c r="A647" s="7" t="s">
        <v>474</v>
      </c>
      <c r="B647" s="5" t="s">
        <v>790</v>
      </c>
      <c r="C647" s="116" t="s">
        <v>1856</v>
      </c>
      <c r="D647" s="117" t="s">
        <v>2171</v>
      </c>
      <c r="E647" s="118" t="s">
        <v>660</v>
      </c>
      <c r="F647" s="119">
        <v>1417.72</v>
      </c>
      <c r="G647" s="41"/>
      <c r="H647" s="3">
        <f>ROUND(_xlfn.IFERROR(F647*G647," - "),2)</f>
        <v>0</v>
      </c>
      <c r="I647" s="134" t="e">
        <f>H647/$G$1758</f>
        <v>#DIV/0!</v>
      </c>
      <c r="J647" s="122" t="e">
        <f>#REF!</f>
        <v>#REF!</v>
      </c>
    </row>
    <row r="648" spans="1:10" s="12" customFormat="1" ht="14.25" outlineLevel="1">
      <c r="A648" s="7" t="s">
        <v>475</v>
      </c>
      <c r="B648" s="17" t="s">
        <v>663</v>
      </c>
      <c r="C648" s="116" t="s">
        <v>1856</v>
      </c>
      <c r="D648" s="117" t="s">
        <v>2359</v>
      </c>
      <c r="E648" s="118" t="s">
        <v>660</v>
      </c>
      <c r="F648" s="119">
        <v>15.5</v>
      </c>
      <c r="G648" s="41"/>
      <c r="H648" s="3">
        <f>ROUND(_xlfn.IFERROR(F648*G648," - "),2)</f>
        <v>0</v>
      </c>
      <c r="I648" s="134" t="e">
        <f>H648/$G$1758</f>
        <v>#DIV/0!</v>
      </c>
      <c r="J648" s="122" t="e">
        <f>#REF!</f>
        <v>#REF!</v>
      </c>
    </row>
    <row r="649" spans="1:10" s="12" customFormat="1" ht="25.5" outlineLevel="1">
      <c r="A649" s="7" t="s">
        <v>476</v>
      </c>
      <c r="B649" s="17" t="s">
        <v>664</v>
      </c>
      <c r="C649" s="116" t="s">
        <v>1856</v>
      </c>
      <c r="D649" s="117" t="s">
        <v>2360</v>
      </c>
      <c r="E649" s="118" t="s">
        <v>660</v>
      </c>
      <c r="F649" s="119">
        <v>15.5</v>
      </c>
      <c r="G649" s="41"/>
      <c r="H649" s="3">
        <f>ROUND(_xlfn.IFERROR(F649*G649," - "),2)</f>
        <v>0</v>
      </c>
      <c r="I649" s="134" t="e">
        <f>H649/$G$1758</f>
        <v>#DIV/0!</v>
      </c>
      <c r="J649" s="122" t="e">
        <f>#REF!</f>
        <v>#REF!</v>
      </c>
    </row>
    <row r="650" spans="1:10" s="12" customFormat="1" ht="25.5" outlineLevel="1">
      <c r="A650" s="7" t="s">
        <v>1175</v>
      </c>
      <c r="B650" s="17" t="s">
        <v>754</v>
      </c>
      <c r="C650" s="116" t="s">
        <v>1856</v>
      </c>
      <c r="D650" s="117" t="s">
        <v>2172</v>
      </c>
      <c r="E650" s="118" t="s">
        <v>660</v>
      </c>
      <c r="F650" s="119">
        <v>19.45</v>
      </c>
      <c r="G650" s="41"/>
      <c r="H650" s="3">
        <f>ROUND(_xlfn.IFERROR(F650*G650," - "),2)</f>
        <v>0</v>
      </c>
      <c r="I650" s="134" t="e">
        <f>H650/$G$1758</f>
        <v>#DIV/0!</v>
      </c>
      <c r="J650" s="122" t="e">
        <f>#REF!</f>
        <v>#REF!</v>
      </c>
    </row>
    <row r="651" spans="1:10" s="12" customFormat="1" ht="14.25" outlineLevel="1">
      <c r="A651" s="7" t="s">
        <v>1176</v>
      </c>
      <c r="B651" s="17" t="s">
        <v>753</v>
      </c>
      <c r="C651" s="116" t="s">
        <v>1856</v>
      </c>
      <c r="D651" s="117" t="s">
        <v>2173</v>
      </c>
      <c r="E651" s="118" t="s">
        <v>660</v>
      </c>
      <c r="F651" s="119">
        <v>9.95</v>
      </c>
      <c r="G651" s="41"/>
      <c r="H651" s="3">
        <f>ROUND(_xlfn.IFERROR(F651*G651," - "),2)</f>
        <v>0</v>
      </c>
      <c r="I651" s="134" t="e">
        <f>H651/$G$1758</f>
        <v>#DIV/0!</v>
      </c>
      <c r="J651" s="122" t="e">
        <f>#REF!</f>
        <v>#REF!</v>
      </c>
    </row>
    <row r="652" spans="1:10" s="12" customFormat="1" ht="14.25" outlineLevel="1">
      <c r="A652" s="259" t="s">
        <v>225</v>
      </c>
      <c r="B652" s="261"/>
      <c r="C652" s="125"/>
      <c r="D652" s="126" t="s">
        <v>1139</v>
      </c>
      <c r="E652" s="127">
        <f>SUM(H653:H661)</f>
        <v>0</v>
      </c>
      <c r="F652" s="127"/>
      <c r="G652" s="127"/>
      <c r="H652" s="127"/>
      <c r="I652" s="128" t="e">
        <f>E652/$G$1758</f>
        <v>#DIV/0!</v>
      </c>
      <c r="J652" s="122" t="e">
        <f>#REF!</f>
        <v>#REF!</v>
      </c>
    </row>
    <row r="653" spans="1:10" s="12" customFormat="1" ht="25.5" outlineLevel="1">
      <c r="A653" s="7" t="s">
        <v>1054</v>
      </c>
      <c r="B653" s="5" t="s">
        <v>337</v>
      </c>
      <c r="C653" s="116" t="s">
        <v>1856</v>
      </c>
      <c r="D653" s="117" t="s">
        <v>2174</v>
      </c>
      <c r="E653" s="118" t="s">
        <v>2130</v>
      </c>
      <c r="F653" s="119">
        <v>235.21</v>
      </c>
      <c r="G653" s="41"/>
      <c r="H653" s="3">
        <f>ROUND(_xlfn.IFERROR(F653*G653," - "),2)</f>
        <v>0</v>
      </c>
      <c r="I653" s="134" t="e">
        <f>H653/$G$1758</f>
        <v>#DIV/0!</v>
      </c>
      <c r="J653" s="122" t="e">
        <f>#REF!</f>
        <v>#REF!</v>
      </c>
    </row>
    <row r="654" spans="1:10" s="12" customFormat="1" ht="14.25" outlineLevel="1">
      <c r="A654" s="7" t="s">
        <v>1055</v>
      </c>
      <c r="B654" s="20" t="s">
        <v>1812</v>
      </c>
      <c r="C654" s="116" t="s">
        <v>1856</v>
      </c>
      <c r="D654" s="117" t="s">
        <v>2175</v>
      </c>
      <c r="E654" s="118" t="s">
        <v>660</v>
      </c>
      <c r="F654" s="119">
        <v>107.8</v>
      </c>
      <c r="G654" s="41"/>
      <c r="H654" s="3">
        <f>ROUND(_xlfn.IFERROR(F654*G654," - "),2)</f>
        <v>0</v>
      </c>
      <c r="I654" s="134" t="e">
        <f>H654/$G$1758</f>
        <v>#DIV/0!</v>
      </c>
      <c r="J654" s="122" t="e">
        <f>#REF!</f>
        <v>#REF!</v>
      </c>
    </row>
    <row r="655" spans="1:10" s="12" customFormat="1" ht="25.5" outlineLevel="1">
      <c r="A655" s="7" t="s">
        <v>1056</v>
      </c>
      <c r="B655" s="20">
        <v>93201</v>
      </c>
      <c r="C655" s="116" t="s">
        <v>2127</v>
      </c>
      <c r="D655" s="117" t="s">
        <v>2176</v>
      </c>
      <c r="E655" s="118" t="s">
        <v>660</v>
      </c>
      <c r="F655" s="119">
        <v>66.9</v>
      </c>
      <c r="G655" s="41"/>
      <c r="H655" s="3">
        <f>ROUND(_xlfn.IFERROR(F655*G655," - "),2)</f>
        <v>0</v>
      </c>
      <c r="I655" s="134" t="e">
        <f>H655/$G$1758</f>
        <v>#DIV/0!</v>
      </c>
      <c r="J655" s="122" t="e">
        <f>#REF!</f>
        <v>#REF!</v>
      </c>
    </row>
    <row r="656" spans="1:10" s="12" customFormat="1" ht="14.25" outlineLevel="1">
      <c r="A656" s="7" t="s">
        <v>1057</v>
      </c>
      <c r="B656" s="5" t="s">
        <v>1038</v>
      </c>
      <c r="C656" s="116" t="s">
        <v>1856</v>
      </c>
      <c r="D656" s="117" t="s">
        <v>2283</v>
      </c>
      <c r="E656" s="118" t="s">
        <v>2130</v>
      </c>
      <c r="F656" s="119">
        <v>69.35</v>
      </c>
      <c r="G656" s="41"/>
      <c r="H656" s="3">
        <f>ROUND(_xlfn.IFERROR(F656*G656," - "),2)</f>
        <v>0</v>
      </c>
      <c r="I656" s="134" t="e">
        <f>H656/$G$1758</f>
        <v>#DIV/0!</v>
      </c>
      <c r="J656" s="122" t="e">
        <f>#REF!</f>
        <v>#REF!</v>
      </c>
    </row>
    <row r="657" spans="1:10" s="12" customFormat="1" ht="14.25" outlineLevel="1">
      <c r="A657" s="7" t="s">
        <v>1058</v>
      </c>
      <c r="B657" s="5" t="s">
        <v>639</v>
      </c>
      <c r="C657" s="116" t="s">
        <v>1856</v>
      </c>
      <c r="D657" s="117" t="s">
        <v>2178</v>
      </c>
      <c r="E657" s="118" t="s">
        <v>659</v>
      </c>
      <c r="F657" s="119">
        <v>460</v>
      </c>
      <c r="G657" s="41"/>
      <c r="H657" s="3">
        <f>ROUND(_xlfn.IFERROR(F657*G657," - "),2)</f>
        <v>0</v>
      </c>
      <c r="I657" s="134" t="e">
        <f>H657/$G$1758</f>
        <v>#DIV/0!</v>
      </c>
      <c r="J657" s="122" t="e">
        <f>#REF!</f>
        <v>#REF!</v>
      </c>
    </row>
    <row r="658" spans="1:10" s="12" customFormat="1" ht="14.25" outlineLevel="1">
      <c r="A658" s="7" t="s">
        <v>1059</v>
      </c>
      <c r="B658" s="5" t="s">
        <v>704</v>
      </c>
      <c r="C658" s="116" t="s">
        <v>1856</v>
      </c>
      <c r="D658" s="117" t="s">
        <v>2179</v>
      </c>
      <c r="E658" s="118" t="s">
        <v>2150</v>
      </c>
      <c r="F658" s="119">
        <v>9.65</v>
      </c>
      <c r="G658" s="41"/>
      <c r="H658" s="3">
        <f>ROUND(_xlfn.IFERROR(F658*G658," - "),2)</f>
        <v>0</v>
      </c>
      <c r="I658" s="134" t="e">
        <f>H658/$G$1758</f>
        <v>#DIV/0!</v>
      </c>
      <c r="J658" s="122" t="e">
        <f>#REF!</f>
        <v>#REF!</v>
      </c>
    </row>
    <row r="659" spans="1:10" s="12" customFormat="1" ht="14.25" outlineLevel="1">
      <c r="A659" s="7" t="s">
        <v>1060</v>
      </c>
      <c r="B659" s="19">
        <v>170170</v>
      </c>
      <c r="C659" s="116" t="s">
        <v>691</v>
      </c>
      <c r="D659" s="117" t="s">
        <v>2361</v>
      </c>
      <c r="E659" s="118" t="s">
        <v>660</v>
      </c>
      <c r="F659" s="119">
        <v>10.2</v>
      </c>
      <c r="G659" s="41"/>
      <c r="H659" s="3">
        <f>ROUND(_xlfn.IFERROR(F659*G659," - "),2)</f>
        <v>0</v>
      </c>
      <c r="I659" s="134" t="e">
        <f>H659/$G$1758</f>
        <v>#DIV/0!</v>
      </c>
      <c r="J659" s="122" t="e">
        <f>#REF!</f>
        <v>#REF!</v>
      </c>
    </row>
    <row r="660" spans="1:10" s="12" customFormat="1" ht="25.5" outlineLevel="1">
      <c r="A660" s="7" t="s">
        <v>1061</v>
      </c>
      <c r="B660" s="5" t="s">
        <v>1053</v>
      </c>
      <c r="C660" s="116" t="s">
        <v>1856</v>
      </c>
      <c r="D660" s="117" t="s">
        <v>2362</v>
      </c>
      <c r="E660" s="118" t="s">
        <v>2130</v>
      </c>
      <c r="F660" s="119">
        <v>26.57</v>
      </c>
      <c r="G660" s="41"/>
      <c r="H660" s="3">
        <f>ROUND(_xlfn.IFERROR(F660*G660," - "),2)</f>
        <v>0</v>
      </c>
      <c r="I660" s="134" t="e">
        <f>H660/$G$1758</f>
        <v>#DIV/0!</v>
      </c>
      <c r="J660" s="122" t="e">
        <f>#REF!</f>
        <v>#REF!</v>
      </c>
    </row>
    <row r="661" spans="1:10" s="12" customFormat="1" ht="14.25" outlineLevel="1">
      <c r="A661" s="7" t="s">
        <v>1062</v>
      </c>
      <c r="B661" s="5" t="s">
        <v>891</v>
      </c>
      <c r="C661" s="116" t="s">
        <v>1856</v>
      </c>
      <c r="D661" s="117" t="s">
        <v>2340</v>
      </c>
      <c r="E661" s="118" t="s">
        <v>660</v>
      </c>
      <c r="F661" s="119">
        <v>18.56</v>
      </c>
      <c r="G661" s="41"/>
      <c r="H661" s="3">
        <f>ROUND(_xlfn.IFERROR(F661*G661," - "),2)</f>
        <v>0</v>
      </c>
      <c r="I661" s="134" t="e">
        <f>H661/$G$1758</f>
        <v>#DIV/0!</v>
      </c>
      <c r="J661" s="122" t="e">
        <f>#REF!</f>
        <v>#REF!</v>
      </c>
    </row>
    <row r="662" spans="1:10" s="12" customFormat="1" ht="14.25" outlineLevel="1">
      <c r="A662" s="259" t="s">
        <v>226</v>
      </c>
      <c r="B662" s="261"/>
      <c r="C662" s="125"/>
      <c r="D662" s="126" t="s">
        <v>1140</v>
      </c>
      <c r="E662" s="127">
        <f>SUM(H663:H671)</f>
        <v>0</v>
      </c>
      <c r="F662" s="127"/>
      <c r="G662" s="127"/>
      <c r="H662" s="127"/>
      <c r="I662" s="128" t="e">
        <f>E662/$G$1758</f>
        <v>#DIV/0!</v>
      </c>
      <c r="J662" s="122" t="e">
        <f>#REF!</f>
        <v>#REF!</v>
      </c>
    </row>
    <row r="663" spans="1:10" s="12" customFormat="1" ht="14.25" outlineLevel="1">
      <c r="A663" s="7" t="s">
        <v>1063</v>
      </c>
      <c r="B663" s="5" t="s">
        <v>141</v>
      </c>
      <c r="C663" s="116" t="s">
        <v>1856</v>
      </c>
      <c r="D663" s="117" t="s">
        <v>244</v>
      </c>
      <c r="E663" s="118" t="s">
        <v>2130</v>
      </c>
      <c r="F663" s="119">
        <v>437.59</v>
      </c>
      <c r="G663" s="41"/>
      <c r="H663" s="3">
        <f>ROUND(_xlfn.IFERROR(F663*G663," - "),2)</f>
        <v>0</v>
      </c>
      <c r="I663" s="134" t="e">
        <f>H663/$G$1758</f>
        <v>#DIV/0!</v>
      </c>
      <c r="J663" s="122" t="e">
        <f>#REF!</f>
        <v>#REF!</v>
      </c>
    </row>
    <row r="664" spans="1:10" s="13" customFormat="1" ht="12.75" outlineLevel="1">
      <c r="A664" s="7" t="s">
        <v>1064</v>
      </c>
      <c r="B664" s="136" t="s">
        <v>143</v>
      </c>
      <c r="C664" s="116" t="s">
        <v>1856</v>
      </c>
      <c r="D664" s="117" t="s">
        <v>2184</v>
      </c>
      <c r="E664" s="118" t="s">
        <v>2130</v>
      </c>
      <c r="F664" s="137">
        <v>437.59</v>
      </c>
      <c r="G664" s="41"/>
      <c r="H664" s="3">
        <f>ROUND(_xlfn.IFERROR(F664*G664," - "),2)</f>
        <v>0</v>
      </c>
      <c r="I664" s="134" t="e">
        <f>H664/$G$1758</f>
        <v>#DIV/0!</v>
      </c>
      <c r="J664" s="122" t="e">
        <f>#REF!</f>
        <v>#REF!</v>
      </c>
    </row>
    <row r="665" spans="1:10" s="13" customFormat="1" ht="12.75" outlineLevel="1">
      <c r="A665" s="7" t="s">
        <v>1065</v>
      </c>
      <c r="B665" s="17" t="s">
        <v>145</v>
      </c>
      <c r="C665" s="116" t="s">
        <v>1856</v>
      </c>
      <c r="D665" s="117" t="s">
        <v>245</v>
      </c>
      <c r="E665" s="118" t="s">
        <v>2130</v>
      </c>
      <c r="F665" s="137">
        <v>437.59</v>
      </c>
      <c r="G665" s="41"/>
      <c r="H665" s="3">
        <f>ROUND(_xlfn.IFERROR(F665*G665," - "),2)</f>
        <v>0</v>
      </c>
      <c r="I665" s="123" t="e">
        <f>H665/$G$1758</f>
        <v>#DIV/0!</v>
      </c>
      <c r="J665" s="122" t="e">
        <f>#REF!</f>
        <v>#REF!</v>
      </c>
    </row>
    <row r="666" spans="1:10" s="13" customFormat="1" ht="12.75" outlineLevel="1">
      <c r="A666" s="7" t="s">
        <v>1066</v>
      </c>
      <c r="B666" s="20" t="s">
        <v>243</v>
      </c>
      <c r="C666" s="116" t="s">
        <v>2128</v>
      </c>
      <c r="D666" s="117" t="s">
        <v>2153</v>
      </c>
      <c r="E666" s="118" t="s">
        <v>2150</v>
      </c>
      <c r="F666" s="137">
        <v>0.61</v>
      </c>
      <c r="G666" s="41"/>
      <c r="H666" s="3">
        <f>ROUND(_xlfn.IFERROR(F666*G666," - "),2)</f>
        <v>0</v>
      </c>
      <c r="I666" s="134" t="e">
        <f>H666/$G$1758</f>
        <v>#DIV/0!</v>
      </c>
      <c r="J666" s="122" t="e">
        <f>#REF!</f>
        <v>#REF!</v>
      </c>
    </row>
    <row r="667" spans="1:10" s="13" customFormat="1" ht="12.75" outlineLevel="1">
      <c r="A667" s="7" t="s">
        <v>1067</v>
      </c>
      <c r="B667" s="5" t="s">
        <v>258</v>
      </c>
      <c r="C667" s="116" t="s">
        <v>2128</v>
      </c>
      <c r="D667" s="135" t="s">
        <v>2132</v>
      </c>
      <c r="E667" s="118" t="s">
        <v>2130</v>
      </c>
      <c r="F667" s="144">
        <v>377.88</v>
      </c>
      <c r="G667" s="41"/>
      <c r="H667" s="3">
        <f>ROUND(_xlfn.IFERROR(F667*G667," - "),2)</f>
        <v>0</v>
      </c>
      <c r="I667" s="134" t="e">
        <f>H667/$G$1758</f>
        <v>#DIV/0!</v>
      </c>
      <c r="J667" s="122" t="e">
        <f>#REF!</f>
        <v>#REF!</v>
      </c>
    </row>
    <row r="668" spans="1:10" s="13" customFormat="1" ht="12.75" outlineLevel="1">
      <c r="A668" s="7" t="s">
        <v>1068</v>
      </c>
      <c r="B668" s="5" t="s">
        <v>791</v>
      </c>
      <c r="C668" s="116" t="s">
        <v>1856</v>
      </c>
      <c r="D668" s="135" t="s">
        <v>808</v>
      </c>
      <c r="E668" s="118" t="s">
        <v>2130</v>
      </c>
      <c r="F668" s="144">
        <v>157.94</v>
      </c>
      <c r="G668" s="41"/>
      <c r="H668" s="3">
        <f>ROUND(_xlfn.IFERROR(F668*G668," - "),2)</f>
        <v>0</v>
      </c>
      <c r="I668" s="134" t="e">
        <f>H668/$G$1758</f>
        <v>#DIV/0!</v>
      </c>
      <c r="J668" s="122" t="e">
        <f>#REF!</f>
        <v>#REF!</v>
      </c>
    </row>
    <row r="669" spans="1:10" s="12" customFormat="1" ht="14.25" outlineLevel="1">
      <c r="A669" s="7" t="s">
        <v>1069</v>
      </c>
      <c r="B669" s="5" t="s">
        <v>147</v>
      </c>
      <c r="C669" s="116" t="s">
        <v>1856</v>
      </c>
      <c r="D669" s="117" t="s">
        <v>2185</v>
      </c>
      <c r="E669" s="118" t="s">
        <v>2130</v>
      </c>
      <c r="F669" s="119">
        <v>443.4</v>
      </c>
      <c r="G669" s="41"/>
      <c r="H669" s="3">
        <f>ROUND(_xlfn.IFERROR(F669*G669," - "),2)</f>
        <v>0</v>
      </c>
      <c r="I669" s="134" t="e">
        <f>H669/$G$1758</f>
        <v>#DIV/0!</v>
      </c>
      <c r="J669" s="122" t="e">
        <f>#REF!</f>
        <v>#REF!</v>
      </c>
    </row>
    <row r="670" spans="1:10" s="12" customFormat="1" ht="25.5" outlineLevel="1">
      <c r="A670" s="7" t="s">
        <v>1070</v>
      </c>
      <c r="B670" s="5" t="s">
        <v>340</v>
      </c>
      <c r="C670" s="116" t="s">
        <v>1856</v>
      </c>
      <c r="D670" s="117" t="s">
        <v>2186</v>
      </c>
      <c r="E670" s="118" t="s">
        <v>2130</v>
      </c>
      <c r="F670" s="119">
        <v>60.4</v>
      </c>
      <c r="G670" s="41"/>
      <c r="H670" s="3">
        <f>ROUND(_xlfn.IFERROR(F670*G670," - "),2)</f>
        <v>0</v>
      </c>
      <c r="I670" s="134" t="e">
        <f>H670/$G$1758</f>
        <v>#DIV/0!</v>
      </c>
      <c r="J670" s="122" t="e">
        <f>#REF!</f>
        <v>#REF!</v>
      </c>
    </row>
    <row r="671" spans="1:10" s="12" customFormat="1" ht="14.25" outlineLevel="1">
      <c r="A671" s="7" t="s">
        <v>1071</v>
      </c>
      <c r="B671" s="5" t="s">
        <v>797</v>
      </c>
      <c r="C671" s="116" t="s">
        <v>1856</v>
      </c>
      <c r="D671" s="117" t="s">
        <v>2187</v>
      </c>
      <c r="E671" s="118" t="s">
        <v>660</v>
      </c>
      <c r="F671" s="119">
        <v>59.7</v>
      </c>
      <c r="G671" s="41"/>
      <c r="H671" s="3">
        <f>ROUND(_xlfn.IFERROR(F671*G671," - "),2)</f>
        <v>0</v>
      </c>
      <c r="I671" s="134" t="e">
        <f>H671/$G$1758</f>
        <v>#DIV/0!</v>
      </c>
      <c r="J671" s="122" t="e">
        <f>#REF!</f>
        <v>#REF!</v>
      </c>
    </row>
    <row r="672" spans="1:10" s="12" customFormat="1" ht="14.25" outlineLevel="1">
      <c r="A672" s="259" t="s">
        <v>282</v>
      </c>
      <c r="B672" s="261"/>
      <c r="C672" s="125"/>
      <c r="D672" s="126" t="s">
        <v>1130</v>
      </c>
      <c r="E672" s="127">
        <f>SUM(H673:H684)</f>
        <v>0</v>
      </c>
      <c r="F672" s="127"/>
      <c r="G672" s="127"/>
      <c r="H672" s="127"/>
      <c r="I672" s="128" t="e">
        <f>E672/$G$1758</f>
        <v>#DIV/0!</v>
      </c>
      <c r="J672" s="122" t="e">
        <f>#REF!</f>
        <v>#REF!</v>
      </c>
    </row>
    <row r="673" spans="1:10" s="12" customFormat="1" ht="25.5" outlineLevel="1">
      <c r="A673" s="7" t="s">
        <v>1072</v>
      </c>
      <c r="B673" s="2" t="s">
        <v>254</v>
      </c>
      <c r="C673" s="116" t="s">
        <v>2128</v>
      </c>
      <c r="D673" s="117" t="s">
        <v>2188</v>
      </c>
      <c r="E673" s="118" t="s">
        <v>86</v>
      </c>
      <c r="F673" s="133">
        <v>4</v>
      </c>
      <c r="G673" s="41"/>
      <c r="H673" s="3">
        <f>ROUND(_xlfn.IFERROR(F673*G673," - "),2)</f>
        <v>0</v>
      </c>
      <c r="I673" s="121" t="e">
        <f>H673/$G$1758</f>
        <v>#DIV/0!</v>
      </c>
      <c r="J673" s="122" t="e">
        <f>#REF!</f>
        <v>#REF!</v>
      </c>
    </row>
    <row r="674" spans="1:10" s="12" customFormat="1" ht="25.5" outlineLevel="1">
      <c r="A674" s="7" t="s">
        <v>1073</v>
      </c>
      <c r="B674" s="5" t="s">
        <v>255</v>
      </c>
      <c r="C674" s="116" t="s">
        <v>2128</v>
      </c>
      <c r="D674" s="117" t="s">
        <v>2189</v>
      </c>
      <c r="E674" s="118" t="s">
        <v>86</v>
      </c>
      <c r="F674" s="119">
        <v>4</v>
      </c>
      <c r="G674" s="41"/>
      <c r="H674" s="3">
        <f>ROUND(_xlfn.IFERROR(F674*G674," - "),2)</f>
        <v>0</v>
      </c>
      <c r="I674" s="134" t="e">
        <f>H674/$G$1758</f>
        <v>#DIV/0!</v>
      </c>
      <c r="J674" s="122" t="e">
        <f>#REF!</f>
        <v>#REF!</v>
      </c>
    </row>
    <row r="675" spans="1:10" s="12" customFormat="1" ht="14.25" outlineLevel="1">
      <c r="A675" s="7" t="s">
        <v>1074</v>
      </c>
      <c r="B675" s="5" t="s">
        <v>301</v>
      </c>
      <c r="C675" s="116" t="s">
        <v>2128</v>
      </c>
      <c r="D675" s="117" t="s">
        <v>2190</v>
      </c>
      <c r="E675" s="118" t="s">
        <v>86</v>
      </c>
      <c r="F675" s="133">
        <v>1</v>
      </c>
      <c r="G675" s="41"/>
      <c r="H675" s="3">
        <f>ROUND(_xlfn.IFERROR(F675*G675," - "),2)</f>
        <v>0</v>
      </c>
      <c r="I675" s="121" t="e">
        <f>H675/$G$1758</f>
        <v>#DIV/0!</v>
      </c>
      <c r="J675" s="122" t="e">
        <f>#REF!</f>
        <v>#REF!</v>
      </c>
    </row>
    <row r="676" spans="1:10" s="12" customFormat="1" ht="25.5" outlineLevel="1">
      <c r="A676" s="7" t="s">
        <v>1075</v>
      </c>
      <c r="B676" s="5" t="s">
        <v>253</v>
      </c>
      <c r="C676" s="116" t="s">
        <v>2128</v>
      </c>
      <c r="D676" s="135" t="s">
        <v>809</v>
      </c>
      <c r="E676" s="118" t="s">
        <v>86</v>
      </c>
      <c r="F676" s="133">
        <v>17</v>
      </c>
      <c r="G676" s="41"/>
      <c r="H676" s="3">
        <f>ROUND(_xlfn.IFERROR(F676*G676," - "),2)</f>
        <v>0</v>
      </c>
      <c r="I676" s="121" t="e">
        <f>H676/$G$1758</f>
        <v>#DIV/0!</v>
      </c>
      <c r="J676" s="122" t="e">
        <f>#REF!</f>
        <v>#REF!</v>
      </c>
    </row>
    <row r="677" spans="1:10" s="12" customFormat="1" ht="14.25" outlineLevel="1">
      <c r="A677" s="7" t="s">
        <v>1076</v>
      </c>
      <c r="B677" s="17" t="s">
        <v>756</v>
      </c>
      <c r="C677" s="116" t="s">
        <v>1856</v>
      </c>
      <c r="D677" s="117" t="s">
        <v>2191</v>
      </c>
      <c r="E677" s="118" t="s">
        <v>86</v>
      </c>
      <c r="F677" s="133">
        <v>50</v>
      </c>
      <c r="G677" s="41"/>
      <c r="H677" s="3">
        <f>ROUND(_xlfn.IFERROR(F677*G677," - "),2)</f>
        <v>0</v>
      </c>
      <c r="I677" s="121" t="e">
        <f>H677/$G$1758</f>
        <v>#DIV/0!</v>
      </c>
      <c r="J677" s="122" t="e">
        <f>#REF!</f>
        <v>#REF!</v>
      </c>
    </row>
    <row r="678" spans="1:10" s="12" customFormat="1" ht="25.5" outlineLevel="1">
      <c r="A678" s="7" t="s">
        <v>1077</v>
      </c>
      <c r="B678" s="5" t="s">
        <v>338</v>
      </c>
      <c r="C678" s="116" t="s">
        <v>1856</v>
      </c>
      <c r="D678" s="117" t="s">
        <v>2192</v>
      </c>
      <c r="E678" s="118" t="s">
        <v>86</v>
      </c>
      <c r="F678" s="133">
        <v>67</v>
      </c>
      <c r="G678" s="41"/>
      <c r="H678" s="3">
        <f>ROUND(_xlfn.IFERROR(F678*G678," - "),2)</f>
        <v>0</v>
      </c>
      <c r="I678" s="121" t="e">
        <f>H678/$G$1758</f>
        <v>#DIV/0!</v>
      </c>
      <c r="J678" s="122" t="e">
        <f>#REF!</f>
        <v>#REF!</v>
      </c>
    </row>
    <row r="679" spans="1:10" s="12" customFormat="1" ht="14.25" outlineLevel="1">
      <c r="A679" s="7" t="s">
        <v>1078</v>
      </c>
      <c r="B679" s="5" t="s">
        <v>339</v>
      </c>
      <c r="C679" s="116" t="s">
        <v>1856</v>
      </c>
      <c r="D679" s="117" t="s">
        <v>2291</v>
      </c>
      <c r="E679" s="118" t="s">
        <v>86</v>
      </c>
      <c r="F679" s="133">
        <v>55</v>
      </c>
      <c r="G679" s="41"/>
      <c r="H679" s="3">
        <f>ROUND(_xlfn.IFERROR(F679*G679," - "),2)</f>
        <v>0</v>
      </c>
      <c r="I679" s="121" t="e">
        <f>H679/$G$1758</f>
        <v>#DIV/0!</v>
      </c>
      <c r="J679" s="122" t="e">
        <f>#REF!</f>
        <v>#REF!</v>
      </c>
    </row>
    <row r="680" spans="1:10" s="12" customFormat="1" ht="25.5" outlineLevel="1">
      <c r="A680" s="7" t="s">
        <v>1079</v>
      </c>
      <c r="B680" s="17" t="s">
        <v>256</v>
      </c>
      <c r="C680" s="116" t="s">
        <v>2128</v>
      </c>
      <c r="D680" s="117" t="s">
        <v>2292</v>
      </c>
      <c r="E680" s="118" t="s">
        <v>86</v>
      </c>
      <c r="F680" s="133">
        <v>4</v>
      </c>
      <c r="G680" s="41"/>
      <c r="H680" s="3">
        <f>ROUND(_xlfn.IFERROR(F680*G680," - "),2)</f>
        <v>0</v>
      </c>
      <c r="I680" s="121" t="e">
        <f>H680/$G$1758</f>
        <v>#DIV/0!</v>
      </c>
      <c r="J680" s="122" t="e">
        <f>#REF!</f>
        <v>#REF!</v>
      </c>
    </row>
    <row r="681" spans="1:10" s="12" customFormat="1" ht="25.5" outlineLevel="1">
      <c r="A681" s="7" t="s">
        <v>1080</v>
      </c>
      <c r="B681" s="5" t="s">
        <v>287</v>
      </c>
      <c r="C681" s="116" t="s">
        <v>2128</v>
      </c>
      <c r="D681" s="117" t="s">
        <v>2193</v>
      </c>
      <c r="E681" s="118" t="s">
        <v>86</v>
      </c>
      <c r="F681" s="133">
        <v>40</v>
      </c>
      <c r="G681" s="41"/>
      <c r="H681" s="3">
        <f>ROUND(_xlfn.IFERROR(F681*G681," - "),2)</f>
        <v>0</v>
      </c>
      <c r="I681" s="121" t="e">
        <f>H681/$G$1758</f>
        <v>#DIV/0!</v>
      </c>
      <c r="J681" s="122" t="e">
        <f>#REF!</f>
        <v>#REF!</v>
      </c>
    </row>
    <row r="682" spans="1:10" s="12" customFormat="1" ht="25.5" outlineLevel="1">
      <c r="A682" s="7" t="s">
        <v>1081</v>
      </c>
      <c r="B682" s="5" t="s">
        <v>299</v>
      </c>
      <c r="C682" s="116" t="s">
        <v>2128</v>
      </c>
      <c r="D682" s="117" t="s">
        <v>2194</v>
      </c>
      <c r="E682" s="118" t="s">
        <v>86</v>
      </c>
      <c r="F682" s="119">
        <v>22</v>
      </c>
      <c r="G682" s="41"/>
      <c r="H682" s="3">
        <f>ROUND(_xlfn.IFERROR(F682*G682," - "),2)</f>
        <v>0</v>
      </c>
      <c r="I682" s="134" t="e">
        <f>H682/$G$1758</f>
        <v>#DIV/0!</v>
      </c>
      <c r="J682" s="122" t="e">
        <f>#REF!</f>
        <v>#REF!</v>
      </c>
    </row>
    <row r="683" spans="1:10" s="12" customFormat="1" ht="14.25" outlineLevel="1">
      <c r="A683" s="7" t="s">
        <v>1166</v>
      </c>
      <c r="B683" s="22" t="s">
        <v>1496</v>
      </c>
      <c r="C683" s="116"/>
      <c r="D683" s="135" t="s">
        <v>1160</v>
      </c>
      <c r="E683" s="138" t="s">
        <v>1162</v>
      </c>
      <c r="F683" s="133">
        <v>3</v>
      </c>
      <c r="G683" s="42"/>
      <c r="H683" s="21">
        <f>ROUND(_xlfn.IFERROR(F683*G683," - "),2)</f>
        <v>0</v>
      </c>
      <c r="I683" s="139" t="e">
        <f>H683/$G$1758</f>
        <v>#DIV/0!</v>
      </c>
      <c r="J683" s="122" t="e">
        <f>#REF!</f>
        <v>#REF!</v>
      </c>
    </row>
    <row r="684" spans="1:10" s="12" customFormat="1" ht="25.5" outlineLevel="1">
      <c r="A684" s="7" t="s">
        <v>1692</v>
      </c>
      <c r="B684" s="22" t="s">
        <v>1496</v>
      </c>
      <c r="C684" s="116"/>
      <c r="D684" s="135" t="s">
        <v>1161</v>
      </c>
      <c r="E684" s="138" t="s">
        <v>1162</v>
      </c>
      <c r="F684" s="133">
        <v>3</v>
      </c>
      <c r="G684" s="42"/>
      <c r="H684" s="21">
        <f>ROUND(_xlfn.IFERROR(F684*G684," - "),2)</f>
        <v>0</v>
      </c>
      <c r="I684" s="139" t="e">
        <f>H684/$G$1758</f>
        <v>#DIV/0!</v>
      </c>
      <c r="J684" s="122" t="e">
        <f>#REF!</f>
        <v>#REF!</v>
      </c>
    </row>
    <row r="685" spans="1:10" s="12" customFormat="1" ht="14.25" outlineLevel="1">
      <c r="A685" s="259" t="s">
        <v>227</v>
      </c>
      <c r="B685" s="261"/>
      <c r="C685" s="116" t="s">
        <v>2195</v>
      </c>
      <c r="D685" s="126" t="s">
        <v>1131</v>
      </c>
      <c r="E685" s="127">
        <f>SUM(H686:H703)</f>
        <v>0</v>
      </c>
      <c r="F685" s="127"/>
      <c r="G685" s="127"/>
      <c r="H685" s="127"/>
      <c r="I685" s="128" t="e">
        <f>E685/$G$1758</f>
        <v>#DIV/0!</v>
      </c>
      <c r="J685" s="122" t="e">
        <f>#REF!</f>
        <v>#REF!</v>
      </c>
    </row>
    <row r="686" spans="1:10" s="12" customFormat="1" ht="14.25" outlineLevel="1">
      <c r="A686" s="7" t="s">
        <v>1083</v>
      </c>
      <c r="B686" s="2" t="s">
        <v>318</v>
      </c>
      <c r="C686" s="116" t="s">
        <v>1856</v>
      </c>
      <c r="D686" s="117" t="s">
        <v>2196</v>
      </c>
      <c r="E686" s="118" t="s">
        <v>2130</v>
      </c>
      <c r="F686" s="133">
        <v>26.53</v>
      </c>
      <c r="G686" s="41"/>
      <c r="H686" s="3">
        <f>ROUND(_xlfn.IFERROR(F686*G686," - "),2)</f>
        <v>0</v>
      </c>
      <c r="I686" s="121" t="e">
        <f>H686/$G$1758</f>
        <v>#DIV/0!</v>
      </c>
      <c r="J686" s="122" t="e">
        <f>#REF!</f>
        <v>#REF!</v>
      </c>
    </row>
    <row r="687" spans="1:10" s="12" customFormat="1" ht="14.25" outlineLevel="1">
      <c r="A687" s="7" t="s">
        <v>1084</v>
      </c>
      <c r="B687" s="2" t="s">
        <v>319</v>
      </c>
      <c r="C687" s="116" t="s">
        <v>1856</v>
      </c>
      <c r="D687" s="117" t="s">
        <v>2197</v>
      </c>
      <c r="E687" s="118" t="s">
        <v>2130</v>
      </c>
      <c r="F687" s="119">
        <v>26.53</v>
      </c>
      <c r="G687" s="41"/>
      <c r="H687" s="3">
        <f>ROUND(_xlfn.IFERROR(F687*G687," - "),2)</f>
        <v>0</v>
      </c>
      <c r="I687" s="134" t="e">
        <f>H687/$G$1758</f>
        <v>#DIV/0!</v>
      </c>
      <c r="J687" s="122" t="e">
        <f>#REF!</f>
        <v>#REF!</v>
      </c>
    </row>
    <row r="688" spans="1:10" s="12" customFormat="1" ht="14.25" outlineLevel="1">
      <c r="A688" s="7" t="s">
        <v>1085</v>
      </c>
      <c r="B688" s="5" t="s">
        <v>311</v>
      </c>
      <c r="C688" s="116" t="s">
        <v>1856</v>
      </c>
      <c r="D688" s="117" t="s">
        <v>2198</v>
      </c>
      <c r="E688" s="118" t="s">
        <v>86</v>
      </c>
      <c r="F688" s="119">
        <v>71</v>
      </c>
      <c r="G688" s="41"/>
      <c r="H688" s="3">
        <f>ROUND(_xlfn.IFERROR(F688*G688," - "),2)</f>
        <v>0</v>
      </c>
      <c r="I688" s="134" t="e">
        <f>H688/$G$1758</f>
        <v>#DIV/0!</v>
      </c>
      <c r="J688" s="122" t="e">
        <f>#REF!</f>
        <v>#REF!</v>
      </c>
    </row>
    <row r="689" spans="1:10" s="12" customFormat="1" ht="14.25" outlineLevel="1">
      <c r="A689" s="7" t="s">
        <v>1086</v>
      </c>
      <c r="B689" s="5" t="s">
        <v>312</v>
      </c>
      <c r="C689" s="116" t="s">
        <v>1856</v>
      </c>
      <c r="D689" s="117" t="s">
        <v>2199</v>
      </c>
      <c r="E689" s="118" t="s">
        <v>86</v>
      </c>
      <c r="F689" s="119">
        <v>15</v>
      </c>
      <c r="G689" s="41"/>
      <c r="H689" s="3">
        <f>ROUND(_xlfn.IFERROR(F689*G689," - "),2)</f>
        <v>0</v>
      </c>
      <c r="I689" s="134" t="e">
        <f>H689/$G$1758</f>
        <v>#DIV/0!</v>
      </c>
      <c r="J689" s="122" t="e">
        <f>#REF!</f>
        <v>#REF!</v>
      </c>
    </row>
    <row r="690" spans="1:10" s="12" customFormat="1" ht="14.25" outlineLevel="1">
      <c r="A690" s="7" t="s">
        <v>1087</v>
      </c>
      <c r="B690" s="5" t="s">
        <v>916</v>
      </c>
      <c r="C690" s="116" t="s">
        <v>1856</v>
      </c>
      <c r="D690" s="117" t="s">
        <v>2200</v>
      </c>
      <c r="E690" s="118" t="s">
        <v>86</v>
      </c>
      <c r="F690" s="119">
        <v>78</v>
      </c>
      <c r="G690" s="41"/>
      <c r="H690" s="3">
        <f>ROUND(_xlfn.IFERROR(F690*G690," - "),2)</f>
        <v>0</v>
      </c>
      <c r="I690" s="134" t="e">
        <f>H690/$G$1758</f>
        <v>#DIV/0!</v>
      </c>
      <c r="J690" s="122" t="e">
        <f>#REF!</f>
        <v>#REF!</v>
      </c>
    </row>
    <row r="691" spans="1:10" s="12" customFormat="1" ht="14.25" outlineLevel="1">
      <c r="A691" s="7" t="s">
        <v>1088</v>
      </c>
      <c r="B691" s="5" t="s">
        <v>313</v>
      </c>
      <c r="C691" s="116" t="s">
        <v>1856</v>
      </c>
      <c r="D691" s="117" t="s">
        <v>2202</v>
      </c>
      <c r="E691" s="118" t="s">
        <v>86</v>
      </c>
      <c r="F691" s="119">
        <v>114</v>
      </c>
      <c r="G691" s="41"/>
      <c r="H691" s="3">
        <f>ROUND(_xlfn.IFERROR(F691*G691," - "),2)</f>
        <v>0</v>
      </c>
      <c r="I691" s="134" t="e">
        <f>H691/$G$1758</f>
        <v>#DIV/0!</v>
      </c>
      <c r="J691" s="122" t="e">
        <f>#REF!</f>
        <v>#REF!</v>
      </c>
    </row>
    <row r="692" spans="1:10" s="12" customFormat="1" ht="14.25" outlineLevel="1">
      <c r="A692" s="7" t="s">
        <v>1089</v>
      </c>
      <c r="B692" s="5" t="s">
        <v>685</v>
      </c>
      <c r="C692" s="116" t="s">
        <v>1856</v>
      </c>
      <c r="D692" s="117" t="s">
        <v>2203</v>
      </c>
      <c r="E692" s="118" t="s">
        <v>86</v>
      </c>
      <c r="F692" s="119">
        <v>38</v>
      </c>
      <c r="G692" s="41"/>
      <c r="H692" s="3">
        <f>ROUND(_xlfn.IFERROR(F692*G692," - "),2)</f>
        <v>0</v>
      </c>
      <c r="I692" s="134" t="e">
        <f>H692/$G$1758</f>
        <v>#DIV/0!</v>
      </c>
      <c r="J692" s="122" t="e">
        <f>#REF!</f>
        <v>#REF!</v>
      </c>
    </row>
    <row r="693" spans="1:10" s="12" customFormat="1" ht="14.25" outlineLevel="1">
      <c r="A693" s="7" t="s">
        <v>1090</v>
      </c>
      <c r="B693" s="5" t="s">
        <v>52</v>
      </c>
      <c r="C693" s="116" t="s">
        <v>1856</v>
      </c>
      <c r="D693" s="117" t="s">
        <v>2204</v>
      </c>
      <c r="E693" s="118" t="s">
        <v>86</v>
      </c>
      <c r="F693" s="119">
        <v>33</v>
      </c>
      <c r="G693" s="41"/>
      <c r="H693" s="3">
        <f>ROUND(_xlfn.IFERROR(F693*G693," - "),2)</f>
        <v>0</v>
      </c>
      <c r="I693" s="134" t="e">
        <f>H693/$G$1758</f>
        <v>#DIV/0!</v>
      </c>
      <c r="J693" s="122" t="e">
        <f>#REF!</f>
        <v>#REF!</v>
      </c>
    </row>
    <row r="694" spans="1:10" s="12" customFormat="1" ht="14.25" outlineLevel="1">
      <c r="A694" s="7" t="s">
        <v>1091</v>
      </c>
      <c r="B694" s="5" t="s">
        <v>758</v>
      </c>
      <c r="C694" s="116" t="s">
        <v>1856</v>
      </c>
      <c r="D694" s="117" t="s">
        <v>2295</v>
      </c>
      <c r="E694" s="118" t="s">
        <v>86</v>
      </c>
      <c r="F694" s="119">
        <v>7</v>
      </c>
      <c r="G694" s="41"/>
      <c r="H694" s="3">
        <f>ROUND(_xlfn.IFERROR(F694*G694," - "),2)</f>
        <v>0</v>
      </c>
      <c r="I694" s="134" t="e">
        <f>H694/$G$1758</f>
        <v>#DIV/0!</v>
      </c>
      <c r="J694" s="122" t="e">
        <f>#REF!</f>
        <v>#REF!</v>
      </c>
    </row>
    <row r="695" spans="1:10" s="12" customFormat="1" ht="14.25" outlineLevel="1">
      <c r="A695" s="7" t="s">
        <v>1092</v>
      </c>
      <c r="B695" s="5" t="s">
        <v>334</v>
      </c>
      <c r="C695" s="116" t="s">
        <v>1856</v>
      </c>
      <c r="D695" s="117" t="s">
        <v>2215</v>
      </c>
      <c r="E695" s="118" t="s">
        <v>2130</v>
      </c>
      <c r="F695" s="119">
        <v>285.86</v>
      </c>
      <c r="G695" s="41"/>
      <c r="H695" s="3">
        <f>ROUND(_xlfn.IFERROR(F695*G695," - "),2)</f>
        <v>0</v>
      </c>
      <c r="I695" s="134" t="e">
        <f>H695/$G$1758</f>
        <v>#DIV/0!</v>
      </c>
      <c r="J695" s="122" t="e">
        <f>#REF!</f>
        <v>#REF!</v>
      </c>
    </row>
    <row r="696" spans="1:10" s="12" customFormat="1" ht="14.25" outlineLevel="1">
      <c r="A696" s="7" t="s">
        <v>1093</v>
      </c>
      <c r="B696" s="5" t="s">
        <v>1082</v>
      </c>
      <c r="C696" s="116" t="s">
        <v>1856</v>
      </c>
      <c r="D696" s="117" t="s">
        <v>2363</v>
      </c>
      <c r="E696" s="118" t="s">
        <v>86</v>
      </c>
      <c r="F696" s="119">
        <v>4</v>
      </c>
      <c r="G696" s="41"/>
      <c r="H696" s="3">
        <f>ROUND(_xlfn.IFERROR(F696*G696," - "),2)</f>
        <v>0</v>
      </c>
      <c r="I696" s="134" t="e">
        <f>H696/$G$1758</f>
        <v>#DIV/0!</v>
      </c>
      <c r="J696" s="122" t="e">
        <f>#REF!</f>
        <v>#REF!</v>
      </c>
    </row>
    <row r="697" spans="1:10" s="12" customFormat="1" ht="14.25" outlineLevel="1">
      <c r="A697" s="7" t="s">
        <v>1094</v>
      </c>
      <c r="B697" s="5" t="s">
        <v>187</v>
      </c>
      <c r="C697" s="116" t="s">
        <v>2128</v>
      </c>
      <c r="D697" s="117" t="s">
        <v>2364</v>
      </c>
      <c r="E697" s="118" t="s">
        <v>2150</v>
      </c>
      <c r="F697" s="119">
        <v>2</v>
      </c>
      <c r="G697" s="41"/>
      <c r="H697" s="3">
        <f>ROUND(_xlfn.IFERROR(F697*G697," - "),2)</f>
        <v>0</v>
      </c>
      <c r="I697" s="134" t="e">
        <f>H697/$G$1758</f>
        <v>#DIV/0!</v>
      </c>
      <c r="J697" s="122" t="e">
        <f>#REF!</f>
        <v>#REF!</v>
      </c>
    </row>
    <row r="698" spans="1:10" s="12" customFormat="1" ht="14.25" outlineLevel="1">
      <c r="A698" s="7" t="s">
        <v>1095</v>
      </c>
      <c r="B698" s="5" t="s">
        <v>893</v>
      </c>
      <c r="C698" s="116" t="s">
        <v>1856</v>
      </c>
      <c r="D698" s="117" t="s">
        <v>2296</v>
      </c>
      <c r="E698" s="118" t="s">
        <v>2130</v>
      </c>
      <c r="F698" s="119">
        <v>8.6</v>
      </c>
      <c r="G698" s="41"/>
      <c r="H698" s="3">
        <f>ROUND(_xlfn.IFERROR(F698*G698," - "),2)</f>
        <v>0</v>
      </c>
      <c r="I698" s="134" t="e">
        <f>H698/$G$1758</f>
        <v>#DIV/0!</v>
      </c>
      <c r="J698" s="122" t="e">
        <f>#REF!</f>
        <v>#REF!</v>
      </c>
    </row>
    <row r="699" spans="1:10" s="12" customFormat="1" ht="14.25" outlineLevel="1">
      <c r="A699" s="7" t="s">
        <v>1096</v>
      </c>
      <c r="B699" s="5" t="s">
        <v>798</v>
      </c>
      <c r="C699" s="116" t="s">
        <v>1856</v>
      </c>
      <c r="D699" s="117" t="s">
        <v>2210</v>
      </c>
      <c r="E699" s="118" t="s">
        <v>2130</v>
      </c>
      <c r="F699" s="119">
        <v>8.64</v>
      </c>
      <c r="G699" s="41"/>
      <c r="H699" s="3">
        <f>ROUND(_xlfn.IFERROR(F699*G699," - "),2)</f>
        <v>0</v>
      </c>
      <c r="I699" s="134" t="e">
        <f>H699/$G$1758</f>
        <v>#DIV/0!</v>
      </c>
      <c r="J699" s="122" t="e">
        <f>#REF!</f>
        <v>#REF!</v>
      </c>
    </row>
    <row r="700" spans="1:10" s="12" customFormat="1" ht="25.5" outlineLevel="1">
      <c r="A700" s="7" t="s">
        <v>1097</v>
      </c>
      <c r="B700" s="17" t="s">
        <v>761</v>
      </c>
      <c r="C700" s="116" t="s">
        <v>1856</v>
      </c>
      <c r="D700" s="117" t="s">
        <v>2213</v>
      </c>
      <c r="E700" s="118" t="s">
        <v>2130</v>
      </c>
      <c r="F700" s="119">
        <v>8.64</v>
      </c>
      <c r="G700" s="41"/>
      <c r="H700" s="3">
        <f>ROUND(_xlfn.IFERROR(F700*G700," - "),2)</f>
        <v>0</v>
      </c>
      <c r="I700" s="134" t="e">
        <f>H700/$G$1758</f>
        <v>#DIV/0!</v>
      </c>
      <c r="J700" s="122" t="e">
        <f>#REF!</f>
        <v>#REF!</v>
      </c>
    </row>
    <row r="701" spans="1:10" s="12" customFormat="1" ht="14.25" outlineLevel="1">
      <c r="A701" s="7" t="s">
        <v>1172</v>
      </c>
      <c r="B701" s="5" t="s">
        <v>762</v>
      </c>
      <c r="C701" s="116" t="s">
        <v>1856</v>
      </c>
      <c r="D701" s="117" t="s">
        <v>2214</v>
      </c>
      <c r="E701" s="118" t="s">
        <v>2130</v>
      </c>
      <c r="F701" s="119">
        <v>10.2</v>
      </c>
      <c r="G701" s="41"/>
      <c r="H701" s="3">
        <f>ROUND(_xlfn.IFERROR(F701*G701," - "),2)</f>
        <v>0</v>
      </c>
      <c r="I701" s="134" t="e">
        <f>H701/$G$1758</f>
        <v>#DIV/0!</v>
      </c>
      <c r="J701" s="122" t="e">
        <f>#REF!</f>
        <v>#REF!</v>
      </c>
    </row>
    <row r="702" spans="1:10" s="12" customFormat="1" ht="14.25" outlineLevel="1">
      <c r="A702" s="7" t="s">
        <v>1251</v>
      </c>
      <c r="B702" s="5" t="s">
        <v>644</v>
      </c>
      <c r="C702" s="116" t="s">
        <v>1856</v>
      </c>
      <c r="D702" s="117" t="s">
        <v>2217</v>
      </c>
      <c r="E702" s="118" t="s">
        <v>2130</v>
      </c>
      <c r="F702" s="119">
        <v>20</v>
      </c>
      <c r="G702" s="41"/>
      <c r="H702" s="3">
        <f>ROUND(_xlfn.IFERROR(F702*G702," - "),2)</f>
        <v>0</v>
      </c>
      <c r="I702" s="134" t="e">
        <f>H702/$G$1758</f>
        <v>#DIV/0!</v>
      </c>
      <c r="J702" s="122" t="e">
        <f>#REF!</f>
        <v>#REF!</v>
      </c>
    </row>
    <row r="703" spans="1:10" s="12" customFormat="1" ht="14.25" outlineLevel="1">
      <c r="A703" s="7" t="s">
        <v>1773</v>
      </c>
      <c r="B703" s="17" t="s">
        <v>300</v>
      </c>
      <c r="C703" s="116" t="s">
        <v>2128</v>
      </c>
      <c r="D703" s="117" t="s">
        <v>2216</v>
      </c>
      <c r="E703" s="118" t="s">
        <v>2130</v>
      </c>
      <c r="F703" s="119">
        <v>17.24</v>
      </c>
      <c r="G703" s="41"/>
      <c r="H703" s="3">
        <f>ROUND(_xlfn.IFERROR(F703*G703," - "),2)</f>
        <v>0</v>
      </c>
      <c r="I703" s="134" t="e">
        <f>H703/$G$1758</f>
        <v>#DIV/0!</v>
      </c>
      <c r="J703" s="122" t="e">
        <f>#REF!</f>
        <v>#REF!</v>
      </c>
    </row>
    <row r="704" spans="1:10" s="12" customFormat="1" ht="14.25" outlineLevel="1">
      <c r="A704" s="259" t="s">
        <v>1098</v>
      </c>
      <c r="B704" s="261"/>
      <c r="C704" s="125"/>
      <c r="D704" s="126" t="s">
        <v>1136</v>
      </c>
      <c r="E704" s="127">
        <f>SUM(H705:H721)</f>
        <v>0</v>
      </c>
      <c r="F704" s="127"/>
      <c r="G704" s="127"/>
      <c r="H704" s="127"/>
      <c r="I704" s="128" t="e">
        <f>E704/$G$1758</f>
        <v>#DIV/0!</v>
      </c>
      <c r="J704" s="122" t="e">
        <f>#REF!</f>
        <v>#REF!</v>
      </c>
    </row>
    <row r="705" spans="1:10" s="12" customFormat="1" ht="14.25" outlineLevel="1">
      <c r="A705" s="7" t="s">
        <v>1099</v>
      </c>
      <c r="B705" s="2" t="s">
        <v>301</v>
      </c>
      <c r="C705" s="116" t="s">
        <v>2128</v>
      </c>
      <c r="D705" s="117" t="s">
        <v>2190</v>
      </c>
      <c r="E705" s="118" t="s">
        <v>86</v>
      </c>
      <c r="F705" s="133">
        <v>1</v>
      </c>
      <c r="G705" s="41"/>
      <c r="H705" s="3">
        <f>ROUND(_xlfn.IFERROR(F705*G705," - "),2)</f>
        <v>0</v>
      </c>
      <c r="I705" s="121" t="e">
        <f>H705/$G$1758</f>
        <v>#DIV/0!</v>
      </c>
      <c r="J705" s="122" t="e">
        <f>#REF!</f>
        <v>#REF!</v>
      </c>
    </row>
    <row r="706" spans="1:10" s="12" customFormat="1" ht="38.25" outlineLevel="1">
      <c r="A706" s="7" t="s">
        <v>1100</v>
      </c>
      <c r="B706" s="5" t="s">
        <v>293</v>
      </c>
      <c r="C706" s="116" t="s">
        <v>2128</v>
      </c>
      <c r="D706" s="117" t="s">
        <v>2222</v>
      </c>
      <c r="E706" s="118" t="s">
        <v>2419</v>
      </c>
      <c r="F706" s="119">
        <v>5</v>
      </c>
      <c r="G706" s="41"/>
      <c r="H706" s="3">
        <f>ROUND(_xlfn.IFERROR(F706*G706," - "),2)</f>
        <v>0</v>
      </c>
      <c r="I706" s="134" t="e">
        <f>H706/$G$1758</f>
        <v>#DIV/0!</v>
      </c>
      <c r="J706" s="122" t="e">
        <f>#REF!</f>
        <v>#REF!</v>
      </c>
    </row>
    <row r="707" spans="1:10" s="12" customFormat="1" ht="14.25" outlineLevel="1">
      <c r="A707" s="7" t="s">
        <v>1101</v>
      </c>
      <c r="B707" s="5" t="s">
        <v>324</v>
      </c>
      <c r="C707" s="116" t="s">
        <v>1856</v>
      </c>
      <c r="D707" s="117" t="s">
        <v>2223</v>
      </c>
      <c r="E707" s="118" t="s">
        <v>86</v>
      </c>
      <c r="F707" s="119">
        <v>30</v>
      </c>
      <c r="G707" s="41"/>
      <c r="H707" s="3">
        <f>ROUND(_xlfn.IFERROR(F707*G707," - "),2)</f>
        <v>0</v>
      </c>
      <c r="I707" s="134" t="e">
        <f>H707/$G$1758</f>
        <v>#DIV/0!</v>
      </c>
      <c r="J707" s="122" t="e">
        <f>#REF!</f>
        <v>#REF!</v>
      </c>
    </row>
    <row r="708" spans="1:10" s="12" customFormat="1" ht="25.5" outlineLevel="1">
      <c r="A708" s="7" t="s">
        <v>1102</v>
      </c>
      <c r="B708" s="5" t="s">
        <v>640</v>
      </c>
      <c r="C708" s="116" t="s">
        <v>1856</v>
      </c>
      <c r="D708" s="117" t="s">
        <v>2224</v>
      </c>
      <c r="E708" s="118" t="s">
        <v>86</v>
      </c>
      <c r="F708" s="119">
        <v>30</v>
      </c>
      <c r="G708" s="41"/>
      <c r="H708" s="3">
        <f>ROUND(_xlfn.IFERROR(F708*G708," - "),2)</f>
        <v>0</v>
      </c>
      <c r="I708" s="134" t="e">
        <f>H708/$G$1758</f>
        <v>#DIV/0!</v>
      </c>
      <c r="J708" s="122" t="e">
        <f>#REF!</f>
        <v>#REF!</v>
      </c>
    </row>
    <row r="709" spans="1:10" s="12" customFormat="1" ht="25.5" outlineLevel="1">
      <c r="A709" s="7" t="s">
        <v>1103</v>
      </c>
      <c r="B709" s="20">
        <v>91928</v>
      </c>
      <c r="C709" s="116" t="s">
        <v>2127</v>
      </c>
      <c r="D709" s="117" t="s">
        <v>2225</v>
      </c>
      <c r="E709" s="118" t="s">
        <v>660</v>
      </c>
      <c r="F709" s="119">
        <v>1000</v>
      </c>
      <c r="G709" s="41"/>
      <c r="H709" s="3">
        <f>ROUND(_xlfn.IFERROR(F709*G709," - "),2)</f>
        <v>0</v>
      </c>
      <c r="I709" s="134" t="e">
        <f>H709/$G$1758</f>
        <v>#DIV/0!</v>
      </c>
      <c r="J709" s="122" t="e">
        <f>#REF!</f>
        <v>#REF!</v>
      </c>
    </row>
    <row r="710" spans="1:10" s="12" customFormat="1" ht="14.25" outlineLevel="1">
      <c r="A710" s="7" t="s">
        <v>1104</v>
      </c>
      <c r="B710" s="17">
        <v>98307</v>
      </c>
      <c r="C710" s="116" t="s">
        <v>2127</v>
      </c>
      <c r="D710" s="117" t="s">
        <v>2226</v>
      </c>
      <c r="E710" s="118" t="s">
        <v>86</v>
      </c>
      <c r="F710" s="119">
        <v>35</v>
      </c>
      <c r="G710" s="41"/>
      <c r="H710" s="3">
        <f>ROUND(_xlfn.IFERROR(F710*G710," - "),2)</f>
        <v>0</v>
      </c>
      <c r="I710" s="134" t="e">
        <f>H710/$G$1758</f>
        <v>#DIV/0!</v>
      </c>
      <c r="J710" s="122" t="e">
        <f>#REF!</f>
        <v>#REF!</v>
      </c>
    </row>
    <row r="711" spans="1:10" s="12" customFormat="1" ht="14.25" outlineLevel="1">
      <c r="A711" s="7" t="s">
        <v>1105</v>
      </c>
      <c r="B711" s="17" t="s">
        <v>265</v>
      </c>
      <c r="C711" s="116" t="s">
        <v>2128</v>
      </c>
      <c r="D711" s="117" t="s">
        <v>2227</v>
      </c>
      <c r="E711" s="118" t="s">
        <v>660</v>
      </c>
      <c r="F711" s="119">
        <v>400</v>
      </c>
      <c r="G711" s="41"/>
      <c r="H711" s="3">
        <f>ROUND(_xlfn.IFERROR(F711*G711," - "),2)</f>
        <v>0</v>
      </c>
      <c r="I711" s="134" t="e">
        <f>H711/$G$1758</f>
        <v>#DIV/0!</v>
      </c>
      <c r="J711" s="122" t="e">
        <f>#REF!</f>
        <v>#REF!</v>
      </c>
    </row>
    <row r="712" spans="1:10" s="12" customFormat="1" ht="25.5" outlineLevel="1">
      <c r="A712" s="7" t="s">
        <v>1106</v>
      </c>
      <c r="B712" s="20">
        <v>98308</v>
      </c>
      <c r="C712" s="116" t="s">
        <v>2127</v>
      </c>
      <c r="D712" s="117" t="s">
        <v>2228</v>
      </c>
      <c r="E712" s="118" t="s">
        <v>86</v>
      </c>
      <c r="F712" s="119">
        <v>30</v>
      </c>
      <c r="G712" s="41"/>
      <c r="H712" s="3">
        <f>ROUND(_xlfn.IFERROR(F712*G712," - "),2)</f>
        <v>0</v>
      </c>
      <c r="I712" s="134" t="e">
        <f>H712/$G$1758</f>
        <v>#DIV/0!</v>
      </c>
      <c r="J712" s="122" t="e">
        <f>#REF!</f>
        <v>#REF!</v>
      </c>
    </row>
    <row r="713" spans="1:10" s="12" customFormat="1" ht="14.25" outlineLevel="1">
      <c r="A713" s="7" t="s">
        <v>1107</v>
      </c>
      <c r="B713" s="5" t="s">
        <v>264</v>
      </c>
      <c r="C713" s="116" t="s">
        <v>2128</v>
      </c>
      <c r="D713" s="117" t="s">
        <v>2229</v>
      </c>
      <c r="E713" s="118" t="s">
        <v>660</v>
      </c>
      <c r="F713" s="119">
        <v>500</v>
      </c>
      <c r="G713" s="41"/>
      <c r="H713" s="3">
        <f>ROUND(_xlfn.IFERROR(F713*G713," - "),2)</f>
        <v>0</v>
      </c>
      <c r="I713" s="134" t="e">
        <f>H713/$G$1758</f>
        <v>#DIV/0!</v>
      </c>
      <c r="J713" s="122" t="e">
        <f>#REF!</f>
        <v>#REF!</v>
      </c>
    </row>
    <row r="714" spans="1:10" s="12" customFormat="1" ht="14.25" outlineLevel="1">
      <c r="A714" s="7" t="s">
        <v>1108</v>
      </c>
      <c r="B714" s="5" t="s">
        <v>302</v>
      </c>
      <c r="C714" s="116" t="s">
        <v>2128</v>
      </c>
      <c r="D714" s="117" t="s">
        <v>2230</v>
      </c>
      <c r="E714" s="118" t="s">
        <v>86</v>
      </c>
      <c r="F714" s="119">
        <v>68</v>
      </c>
      <c r="G714" s="41"/>
      <c r="H714" s="3">
        <f>ROUND(_xlfn.IFERROR(F714*G714," - "),2)</f>
        <v>0</v>
      </c>
      <c r="I714" s="134" t="e">
        <f>H714/$G$1758</f>
        <v>#DIV/0!</v>
      </c>
      <c r="J714" s="122" t="e">
        <f>#REF!</f>
        <v>#REF!</v>
      </c>
    </row>
    <row r="715" spans="1:10" s="12" customFormat="1" ht="25.5" outlineLevel="1">
      <c r="A715" s="7" t="s">
        <v>1109</v>
      </c>
      <c r="B715" s="5" t="s">
        <v>266</v>
      </c>
      <c r="C715" s="116" t="s">
        <v>2128</v>
      </c>
      <c r="D715" s="135" t="s">
        <v>763</v>
      </c>
      <c r="E715" s="118" t="s">
        <v>86</v>
      </c>
      <c r="F715" s="119">
        <v>31</v>
      </c>
      <c r="G715" s="41"/>
      <c r="H715" s="3">
        <f>ROUND(_xlfn.IFERROR(F715*G715," - "),2)</f>
        <v>0</v>
      </c>
      <c r="I715" s="134" t="e">
        <f>H715/$G$1758</f>
        <v>#DIV/0!</v>
      </c>
      <c r="J715" s="122" t="e">
        <f>#REF!</f>
        <v>#REF!</v>
      </c>
    </row>
    <row r="716" spans="1:10" s="12" customFormat="1" ht="25.5" outlineLevel="1">
      <c r="A716" s="7" t="s">
        <v>1110</v>
      </c>
      <c r="B716" s="17" t="s">
        <v>266</v>
      </c>
      <c r="C716" s="116" t="s">
        <v>2128</v>
      </c>
      <c r="D716" s="135" t="s">
        <v>764</v>
      </c>
      <c r="E716" s="118" t="s">
        <v>86</v>
      </c>
      <c r="F716" s="119">
        <v>37</v>
      </c>
      <c r="G716" s="41"/>
      <c r="H716" s="3">
        <f>ROUND(_xlfn.IFERROR(F716*G716," - "),2)</f>
        <v>0</v>
      </c>
      <c r="I716" s="134" t="e">
        <f>H716/$G$1758</f>
        <v>#DIV/0!</v>
      </c>
      <c r="J716" s="122" t="e">
        <f>#REF!</f>
        <v>#REF!</v>
      </c>
    </row>
    <row r="717" spans="1:10" s="12" customFormat="1" ht="14.25" outlineLevel="1">
      <c r="A717" s="7" t="s">
        <v>1111</v>
      </c>
      <c r="B717" s="5" t="s">
        <v>769</v>
      </c>
      <c r="C717" s="116" t="s">
        <v>1856</v>
      </c>
      <c r="D717" s="117" t="s">
        <v>2231</v>
      </c>
      <c r="E717" s="118" t="s">
        <v>660</v>
      </c>
      <c r="F717" s="119">
        <v>450</v>
      </c>
      <c r="G717" s="41"/>
      <c r="H717" s="3">
        <f>ROUND(_xlfn.IFERROR(F717*G717," - "),2)</f>
        <v>0</v>
      </c>
      <c r="I717" s="134" t="e">
        <f>H717/$G$1758</f>
        <v>#DIV/0!</v>
      </c>
      <c r="J717" s="122" t="e">
        <f>#REF!</f>
        <v>#REF!</v>
      </c>
    </row>
    <row r="718" spans="1:10" s="43" customFormat="1" ht="25.5" outlineLevel="1">
      <c r="A718" s="7" t="s">
        <v>1174</v>
      </c>
      <c r="B718" s="4" t="s">
        <v>323</v>
      </c>
      <c r="C718" s="116" t="s">
        <v>1856</v>
      </c>
      <c r="D718" s="117" t="s">
        <v>2298</v>
      </c>
      <c r="E718" s="118" t="s">
        <v>86</v>
      </c>
      <c r="F718" s="137">
        <v>2</v>
      </c>
      <c r="G718" s="41"/>
      <c r="H718" s="3">
        <f>ROUND(_xlfn.IFERROR(F718*G718," - "),2)</f>
        <v>0</v>
      </c>
      <c r="I718" s="123" t="e">
        <f>H718/$G$1758</f>
        <v>#DIV/0!</v>
      </c>
      <c r="J718" s="122" t="e">
        <f>#REF!</f>
        <v>#REF!</v>
      </c>
    </row>
    <row r="719" spans="1:10" s="43" customFormat="1" ht="25.5" outlineLevel="1">
      <c r="A719" s="7" t="s">
        <v>1315</v>
      </c>
      <c r="B719" s="17">
        <v>91930</v>
      </c>
      <c r="C719" s="116" t="s">
        <v>2127</v>
      </c>
      <c r="D719" s="117" t="s">
        <v>2299</v>
      </c>
      <c r="E719" s="118" t="s">
        <v>660</v>
      </c>
      <c r="F719" s="137">
        <v>150</v>
      </c>
      <c r="G719" s="41"/>
      <c r="H719" s="3">
        <f>ROUND(_xlfn.IFERROR(F719*G719," - "),2)</f>
        <v>0</v>
      </c>
      <c r="I719" s="123" t="e">
        <f>H719/$G$1758</f>
        <v>#DIV/0!</v>
      </c>
      <c r="J719" s="122" t="e">
        <f>#REF!</f>
        <v>#REF!</v>
      </c>
    </row>
    <row r="720" spans="1:10" s="43" customFormat="1" ht="25.5" outlineLevel="1">
      <c r="A720" s="7" t="s">
        <v>1316</v>
      </c>
      <c r="B720" s="17">
        <v>91932</v>
      </c>
      <c r="C720" s="116" t="s">
        <v>2127</v>
      </c>
      <c r="D720" s="117" t="s">
        <v>2300</v>
      </c>
      <c r="E720" s="118" t="s">
        <v>660</v>
      </c>
      <c r="F720" s="137">
        <v>60</v>
      </c>
      <c r="G720" s="41"/>
      <c r="H720" s="3">
        <f>ROUND(_xlfn.IFERROR(F720*G720," - "),2)</f>
        <v>0</v>
      </c>
      <c r="I720" s="123" t="e">
        <f>H720/$G$1758</f>
        <v>#DIV/0!</v>
      </c>
      <c r="J720" s="122" t="e">
        <f>#REF!</f>
        <v>#REF!</v>
      </c>
    </row>
    <row r="721" spans="1:10" s="43" customFormat="1" ht="25.5" outlineLevel="1">
      <c r="A721" s="7" t="s">
        <v>1317</v>
      </c>
      <c r="B721" s="17">
        <v>91934</v>
      </c>
      <c r="C721" s="116" t="s">
        <v>2127</v>
      </c>
      <c r="D721" s="117" t="s">
        <v>2301</v>
      </c>
      <c r="E721" s="118" t="s">
        <v>660</v>
      </c>
      <c r="F721" s="137">
        <v>20</v>
      </c>
      <c r="G721" s="41"/>
      <c r="H721" s="3">
        <f>ROUND(_xlfn.IFERROR(F721*G721," - "),2)</f>
        <v>0</v>
      </c>
      <c r="I721" s="123" t="e">
        <f>H721/$G$1758</f>
        <v>#DIV/0!</v>
      </c>
      <c r="J721" s="122" t="e">
        <f>#REF!</f>
        <v>#REF!</v>
      </c>
    </row>
    <row r="722" spans="1:10" s="12" customFormat="1" ht="14.25" outlineLevel="1">
      <c r="A722" s="259" t="s">
        <v>1112</v>
      </c>
      <c r="B722" s="261"/>
      <c r="C722" s="125"/>
      <c r="D722" s="126" t="s">
        <v>1135</v>
      </c>
      <c r="E722" s="127">
        <f>SUM(H723:H741)</f>
        <v>0</v>
      </c>
      <c r="F722" s="127"/>
      <c r="G722" s="127"/>
      <c r="H722" s="127"/>
      <c r="I722" s="128" t="e">
        <f>E722/$G$1758</f>
        <v>#DIV/0!</v>
      </c>
      <c r="J722" s="122" t="e">
        <f>#REF!</f>
        <v>#REF!</v>
      </c>
    </row>
    <row r="723" spans="1:10" s="12" customFormat="1" ht="14.25" outlineLevel="1">
      <c r="A723" s="7" t="s">
        <v>1113</v>
      </c>
      <c r="B723" s="2" t="s">
        <v>322</v>
      </c>
      <c r="C723" s="116" t="s">
        <v>1856</v>
      </c>
      <c r="D723" s="117" t="s">
        <v>2232</v>
      </c>
      <c r="E723" s="118" t="s">
        <v>86</v>
      </c>
      <c r="F723" s="133">
        <v>6</v>
      </c>
      <c r="G723" s="41"/>
      <c r="H723" s="3">
        <f>ROUND(_xlfn.IFERROR(F723*G723," - "),2)</f>
        <v>0</v>
      </c>
      <c r="I723" s="121" t="e">
        <f>H723/$G$1758</f>
        <v>#DIV/0!</v>
      </c>
      <c r="J723" s="122" t="e">
        <f>#REF!</f>
        <v>#REF!</v>
      </c>
    </row>
    <row r="724" spans="1:10" s="12" customFormat="1" ht="14.25" outlineLevel="1">
      <c r="A724" s="7" t="s">
        <v>1114</v>
      </c>
      <c r="B724" s="17" t="s">
        <v>219</v>
      </c>
      <c r="C724" s="116" t="s">
        <v>2128</v>
      </c>
      <c r="D724" s="117" t="s">
        <v>2233</v>
      </c>
      <c r="E724" s="118" t="s">
        <v>86</v>
      </c>
      <c r="F724" s="119">
        <v>7</v>
      </c>
      <c r="G724" s="41"/>
      <c r="H724" s="3">
        <f>ROUND(_xlfn.IFERROR(F724*G724," - "),2)</f>
        <v>0</v>
      </c>
      <c r="I724" s="134" t="e">
        <f>H724/$G$1758</f>
        <v>#DIV/0!</v>
      </c>
      <c r="J724" s="122" t="e">
        <f>#REF!</f>
        <v>#REF!</v>
      </c>
    </row>
    <row r="725" spans="1:10" s="12" customFormat="1" ht="14.25" outlineLevel="1">
      <c r="A725" s="7" t="s">
        <v>1115</v>
      </c>
      <c r="B725" s="5" t="s">
        <v>1831</v>
      </c>
      <c r="C725" s="116" t="s">
        <v>1856</v>
      </c>
      <c r="D725" s="117" t="s">
        <v>2234</v>
      </c>
      <c r="E725" s="118" t="s">
        <v>86</v>
      </c>
      <c r="F725" s="119">
        <v>11</v>
      </c>
      <c r="G725" s="41"/>
      <c r="H725" s="3">
        <f>ROUND(_xlfn.IFERROR(F725*G725," - "),2)</f>
        <v>0</v>
      </c>
      <c r="I725" s="134" t="e">
        <f>H725/$G$1758</f>
        <v>#DIV/0!</v>
      </c>
      <c r="J725" s="122" t="e">
        <f>#REF!</f>
        <v>#REF!</v>
      </c>
    </row>
    <row r="726" spans="1:10" s="12" customFormat="1" ht="14.25" outlineLevel="1">
      <c r="A726" s="7" t="s">
        <v>1116</v>
      </c>
      <c r="B726" s="17" t="s">
        <v>767</v>
      </c>
      <c r="C726" s="116" t="s">
        <v>1856</v>
      </c>
      <c r="D726" s="117" t="s">
        <v>2235</v>
      </c>
      <c r="E726" s="118" t="s">
        <v>86</v>
      </c>
      <c r="F726" s="119">
        <v>4</v>
      </c>
      <c r="G726" s="41"/>
      <c r="H726" s="3">
        <f>ROUND(_xlfn.IFERROR(F726*G726," - "),2)</f>
        <v>0</v>
      </c>
      <c r="I726" s="134" t="e">
        <f>H726/$G$1758</f>
        <v>#DIV/0!</v>
      </c>
      <c r="J726" s="122" t="e">
        <f>#REF!</f>
        <v>#REF!</v>
      </c>
    </row>
    <row r="727" spans="1:10" s="12" customFormat="1" ht="25.5" outlineLevel="1">
      <c r="A727" s="7" t="s">
        <v>1117</v>
      </c>
      <c r="B727" s="5" t="s">
        <v>117</v>
      </c>
      <c r="C727" s="116" t="s">
        <v>1856</v>
      </c>
      <c r="D727" s="117" t="s">
        <v>2236</v>
      </c>
      <c r="E727" s="118" t="s">
        <v>86</v>
      </c>
      <c r="F727" s="119">
        <v>5</v>
      </c>
      <c r="G727" s="41"/>
      <c r="H727" s="3">
        <f>ROUND(_xlfn.IFERROR(F727*G727," - "),2)</f>
        <v>0</v>
      </c>
      <c r="I727" s="134" t="e">
        <f>H727/$G$1758</f>
        <v>#DIV/0!</v>
      </c>
      <c r="J727" s="122" t="e">
        <f>#REF!</f>
        <v>#REF!</v>
      </c>
    </row>
    <row r="728" spans="1:10" s="12" customFormat="1" ht="14.25" outlineLevel="1">
      <c r="A728" s="7" t="s">
        <v>1118</v>
      </c>
      <c r="B728" s="17" t="s">
        <v>272</v>
      </c>
      <c r="C728" s="116" t="s">
        <v>2128</v>
      </c>
      <c r="D728" s="117" t="s">
        <v>2239</v>
      </c>
      <c r="E728" s="118" t="s">
        <v>86</v>
      </c>
      <c r="F728" s="119">
        <v>11</v>
      </c>
      <c r="G728" s="41"/>
      <c r="H728" s="3">
        <f>ROUND(_xlfn.IFERROR(F728*G728," - "),2)</f>
        <v>0</v>
      </c>
      <c r="I728" s="134" t="e">
        <f>H728/$G$1758</f>
        <v>#DIV/0!</v>
      </c>
      <c r="J728" s="122" t="e">
        <f>#REF!</f>
        <v>#REF!</v>
      </c>
    </row>
    <row r="729" spans="1:10" s="12" customFormat="1" ht="14.25" outlineLevel="1">
      <c r="A729" s="7" t="s">
        <v>1119</v>
      </c>
      <c r="B729" s="17" t="s">
        <v>766</v>
      </c>
      <c r="C729" s="116" t="s">
        <v>1856</v>
      </c>
      <c r="D729" s="117" t="s">
        <v>2302</v>
      </c>
      <c r="E729" s="118" t="s">
        <v>2419</v>
      </c>
      <c r="F729" s="119">
        <v>1</v>
      </c>
      <c r="G729" s="41"/>
      <c r="H729" s="3">
        <f>ROUND(_xlfn.IFERROR(F729*G729," - "),2)</f>
        <v>0</v>
      </c>
      <c r="I729" s="134" t="e">
        <f>H729/$G$1758</f>
        <v>#DIV/0!</v>
      </c>
      <c r="J729" s="122" t="e">
        <f>#REF!</f>
        <v>#REF!</v>
      </c>
    </row>
    <row r="730" spans="1:10" s="12" customFormat="1" ht="14.25" outlineLevel="1">
      <c r="A730" s="7" t="s">
        <v>1120</v>
      </c>
      <c r="B730" s="17" t="s">
        <v>918</v>
      </c>
      <c r="C730" s="116" t="s">
        <v>1856</v>
      </c>
      <c r="D730" s="117" t="s">
        <v>2303</v>
      </c>
      <c r="E730" s="118" t="s">
        <v>2419</v>
      </c>
      <c r="F730" s="119">
        <v>1</v>
      </c>
      <c r="G730" s="41"/>
      <c r="H730" s="3">
        <f>ROUND(_xlfn.IFERROR(F730*G730," - "),2)</f>
        <v>0</v>
      </c>
      <c r="I730" s="134" t="e">
        <f>H730/$G$1758</f>
        <v>#DIV/0!</v>
      </c>
      <c r="J730" s="122" t="e">
        <f>#REF!</f>
        <v>#REF!</v>
      </c>
    </row>
    <row r="731" spans="1:10" s="12" customFormat="1" ht="14.25" outlineLevel="1">
      <c r="A731" s="7" t="s">
        <v>1121</v>
      </c>
      <c r="B731" s="17" t="s">
        <v>116</v>
      </c>
      <c r="C731" s="116" t="s">
        <v>1856</v>
      </c>
      <c r="D731" s="117" t="s">
        <v>2240</v>
      </c>
      <c r="E731" s="118" t="s">
        <v>86</v>
      </c>
      <c r="F731" s="119">
        <v>5</v>
      </c>
      <c r="G731" s="41"/>
      <c r="H731" s="3">
        <f>ROUND(_xlfn.IFERROR(F731*G731," - "),2)</f>
        <v>0</v>
      </c>
      <c r="I731" s="134" t="e">
        <f>H731/$G$1758</f>
        <v>#DIV/0!</v>
      </c>
      <c r="J731" s="122" t="e">
        <f>#REF!</f>
        <v>#REF!</v>
      </c>
    </row>
    <row r="732" spans="1:10" s="12" customFormat="1" ht="14.25" outlineLevel="1">
      <c r="A732" s="7" t="s">
        <v>1122</v>
      </c>
      <c r="B732" s="17" t="s">
        <v>668</v>
      </c>
      <c r="C732" s="116" t="s">
        <v>1856</v>
      </c>
      <c r="D732" s="135" t="s">
        <v>814</v>
      </c>
      <c r="E732" s="118" t="s">
        <v>86</v>
      </c>
      <c r="F732" s="119">
        <v>3</v>
      </c>
      <c r="G732" s="41"/>
      <c r="H732" s="3">
        <f>ROUND(_xlfn.IFERROR(F732*G732," - "),2)</f>
        <v>0</v>
      </c>
      <c r="I732" s="134" t="e">
        <f>H732/$G$1758</f>
        <v>#DIV/0!</v>
      </c>
      <c r="J732" s="122" t="e">
        <f>#REF!</f>
        <v>#REF!</v>
      </c>
    </row>
    <row r="733" spans="1:10" s="12" customFormat="1" ht="25.5" outlineLevel="1">
      <c r="A733" s="7" t="s">
        <v>1123</v>
      </c>
      <c r="B733" s="17" t="s">
        <v>93</v>
      </c>
      <c r="C733" s="116" t="s">
        <v>1856</v>
      </c>
      <c r="D733" s="117" t="s">
        <v>2241</v>
      </c>
      <c r="E733" s="118" t="s">
        <v>86</v>
      </c>
      <c r="F733" s="119">
        <v>9</v>
      </c>
      <c r="G733" s="41"/>
      <c r="H733" s="3">
        <f>ROUND(_xlfn.IFERROR(F733*G733," - "),2)</f>
        <v>0</v>
      </c>
      <c r="I733" s="134" t="e">
        <f>H733/$G$1758</f>
        <v>#DIV/0!</v>
      </c>
      <c r="J733" s="122" t="e">
        <f>#REF!</f>
        <v>#REF!</v>
      </c>
    </row>
    <row r="734" spans="1:10" s="12" customFormat="1" ht="14.25" outlineLevel="1">
      <c r="A734" s="7" t="s">
        <v>1124</v>
      </c>
      <c r="B734" s="17" t="s">
        <v>321</v>
      </c>
      <c r="C734" s="116" t="s">
        <v>1856</v>
      </c>
      <c r="D734" s="117" t="s">
        <v>2242</v>
      </c>
      <c r="E734" s="118" t="s">
        <v>86</v>
      </c>
      <c r="F734" s="119">
        <v>2</v>
      </c>
      <c r="G734" s="41"/>
      <c r="H734" s="3">
        <f>ROUND(_xlfn.IFERROR(F734*G734," - "),2)</f>
        <v>0</v>
      </c>
      <c r="I734" s="134" t="e">
        <f>H734/$G$1758</f>
        <v>#DIV/0!</v>
      </c>
      <c r="J734" s="122" t="e">
        <f>#REF!</f>
        <v>#REF!</v>
      </c>
    </row>
    <row r="735" spans="1:10" s="12" customFormat="1" ht="14.25" outlineLevel="1">
      <c r="A735" s="7" t="s">
        <v>1125</v>
      </c>
      <c r="B735" s="5" t="s">
        <v>320</v>
      </c>
      <c r="C735" s="116" t="s">
        <v>1856</v>
      </c>
      <c r="D735" s="117" t="s">
        <v>2243</v>
      </c>
      <c r="E735" s="118" t="s">
        <v>86</v>
      </c>
      <c r="F735" s="119">
        <v>2</v>
      </c>
      <c r="G735" s="41"/>
      <c r="H735" s="3">
        <f>ROUND(_xlfn.IFERROR(F735*G735," - "),2)</f>
        <v>0</v>
      </c>
      <c r="I735" s="134" t="e">
        <f>H735/$G$1758</f>
        <v>#DIV/0!</v>
      </c>
      <c r="J735" s="122" t="e">
        <f>#REF!</f>
        <v>#REF!</v>
      </c>
    </row>
    <row r="736" spans="1:10" s="12" customFormat="1" ht="14.25" outlineLevel="1">
      <c r="A736" s="7" t="s">
        <v>1126</v>
      </c>
      <c r="B736" s="17" t="s">
        <v>771</v>
      </c>
      <c r="C736" s="116" t="s">
        <v>1856</v>
      </c>
      <c r="D736" s="117" t="s">
        <v>2244</v>
      </c>
      <c r="E736" s="118" t="s">
        <v>86</v>
      </c>
      <c r="F736" s="119">
        <v>3</v>
      </c>
      <c r="G736" s="41"/>
      <c r="H736" s="3">
        <f>ROUND(_xlfn.IFERROR(F736*G736," - "),2)</f>
        <v>0</v>
      </c>
      <c r="I736" s="134" t="e">
        <f>H736/$G$1758</f>
        <v>#DIV/0!</v>
      </c>
      <c r="J736" s="122" t="e">
        <f>#REF!</f>
        <v>#REF!</v>
      </c>
    </row>
    <row r="737" spans="1:10" s="12" customFormat="1" ht="14.25" outlineLevel="1">
      <c r="A737" s="7" t="s">
        <v>1127</v>
      </c>
      <c r="B737" s="17" t="s">
        <v>772</v>
      </c>
      <c r="C737" s="116" t="s">
        <v>1856</v>
      </c>
      <c r="D737" s="117" t="s">
        <v>2245</v>
      </c>
      <c r="E737" s="118" t="s">
        <v>86</v>
      </c>
      <c r="F737" s="119">
        <v>18</v>
      </c>
      <c r="G737" s="41"/>
      <c r="H737" s="3">
        <f>ROUND(_xlfn.IFERROR(F737*G737," - "),2)</f>
        <v>0</v>
      </c>
      <c r="I737" s="134" t="e">
        <f>H737/$G$1758</f>
        <v>#DIV/0!</v>
      </c>
      <c r="J737" s="122" t="e">
        <f>#REF!</f>
        <v>#REF!</v>
      </c>
    </row>
    <row r="738" spans="1:10" s="12" customFormat="1" ht="25.5" outlineLevel="1">
      <c r="A738" s="7" t="s">
        <v>1128</v>
      </c>
      <c r="B738" s="17" t="s">
        <v>277</v>
      </c>
      <c r="C738" s="116" t="s">
        <v>2128</v>
      </c>
      <c r="D738" s="117" t="s">
        <v>2248</v>
      </c>
      <c r="E738" s="118" t="s">
        <v>660</v>
      </c>
      <c r="F738" s="119">
        <v>30</v>
      </c>
      <c r="G738" s="41"/>
      <c r="H738" s="3">
        <f>ROUND(_xlfn.IFERROR(F738*G738," - "),2)</f>
        <v>0</v>
      </c>
      <c r="I738" s="134" t="e">
        <f>H738/$G$1758</f>
        <v>#DIV/0!</v>
      </c>
      <c r="J738" s="122" t="e">
        <f>#REF!</f>
        <v>#REF!</v>
      </c>
    </row>
    <row r="739" spans="1:10" s="12" customFormat="1" ht="25.5" outlineLevel="1">
      <c r="A739" s="7" t="s">
        <v>1129</v>
      </c>
      <c r="B739" s="17" t="s">
        <v>276</v>
      </c>
      <c r="C739" s="116" t="s">
        <v>2128</v>
      </c>
      <c r="D739" s="117" t="s">
        <v>2249</v>
      </c>
      <c r="E739" s="118" t="s">
        <v>660</v>
      </c>
      <c r="F739" s="119">
        <v>45</v>
      </c>
      <c r="G739" s="41"/>
      <c r="H739" s="3">
        <f>ROUND(_xlfn.IFERROR(F739*G739," - "),2)</f>
        <v>0</v>
      </c>
      <c r="I739" s="134" t="e">
        <f>H739/$G$1758</f>
        <v>#DIV/0!</v>
      </c>
      <c r="J739" s="122" t="e">
        <f>#REF!</f>
        <v>#REF!</v>
      </c>
    </row>
    <row r="740" spans="1:10" s="12" customFormat="1" ht="25.5" outlineLevel="1">
      <c r="A740" s="7" t="s">
        <v>1142</v>
      </c>
      <c r="B740" s="17" t="s">
        <v>275</v>
      </c>
      <c r="C740" s="116" t="s">
        <v>2128</v>
      </c>
      <c r="D740" s="117" t="s">
        <v>2250</v>
      </c>
      <c r="E740" s="118" t="s">
        <v>660</v>
      </c>
      <c r="F740" s="119">
        <v>60</v>
      </c>
      <c r="G740" s="41"/>
      <c r="H740" s="3">
        <f>ROUND(_xlfn.IFERROR(F740*G740," - "),2)</f>
        <v>0</v>
      </c>
      <c r="I740" s="134" t="e">
        <f>H740/$G$1758</f>
        <v>#DIV/0!</v>
      </c>
      <c r="J740" s="122" t="e">
        <f>#REF!</f>
        <v>#REF!</v>
      </c>
    </row>
    <row r="741" spans="1:10" s="12" customFormat="1" ht="25.5" outlineLevel="1">
      <c r="A741" s="7" t="s">
        <v>1838</v>
      </c>
      <c r="B741" s="17" t="s">
        <v>274</v>
      </c>
      <c r="C741" s="116" t="s">
        <v>2128</v>
      </c>
      <c r="D741" s="117" t="s">
        <v>2251</v>
      </c>
      <c r="E741" s="118" t="s">
        <v>660</v>
      </c>
      <c r="F741" s="119">
        <v>75</v>
      </c>
      <c r="G741" s="41"/>
      <c r="H741" s="3">
        <f>ROUND(_xlfn.IFERROR(F741*G741," - "),2)</f>
        <v>0</v>
      </c>
      <c r="I741" s="134" t="e">
        <f>H741/$G$1758</f>
        <v>#DIV/0!</v>
      </c>
      <c r="J741" s="122" t="e">
        <f>#REF!</f>
        <v>#REF!</v>
      </c>
    </row>
    <row r="742" spans="1:10" s="12" customFormat="1" ht="14.25" outlineLevel="1">
      <c r="A742" s="262" t="s">
        <v>1145</v>
      </c>
      <c r="B742" s="263"/>
      <c r="C742" s="140"/>
      <c r="D742" s="141" t="s">
        <v>1169</v>
      </c>
      <c r="E742" s="127">
        <f>SUM(H743:H746)</f>
        <v>0</v>
      </c>
      <c r="F742" s="127"/>
      <c r="G742" s="127"/>
      <c r="H742" s="127"/>
      <c r="I742" s="128" t="e">
        <f>E742/$G$1758</f>
        <v>#DIV/0!</v>
      </c>
      <c r="J742" s="122" t="e">
        <f>#REF!</f>
        <v>#REF!</v>
      </c>
    </row>
    <row r="743" spans="1:10" s="12" customFormat="1" ht="25.5" outlineLevel="1">
      <c r="A743" s="7" t="s">
        <v>1146</v>
      </c>
      <c r="B743" s="5" t="s">
        <v>1171</v>
      </c>
      <c r="C743" s="116" t="s">
        <v>1856</v>
      </c>
      <c r="D743" s="117" t="s">
        <v>2365</v>
      </c>
      <c r="E743" s="118" t="s">
        <v>86</v>
      </c>
      <c r="F743" s="129">
        <v>1</v>
      </c>
      <c r="G743" s="41"/>
      <c r="H743" s="3">
        <f>ROUND(_xlfn.IFERROR(F743*G743," - "),2)</f>
        <v>0</v>
      </c>
      <c r="I743" s="123" t="e">
        <f>H743/$G$1758</f>
        <v>#DIV/0!</v>
      </c>
      <c r="J743" s="122" t="e">
        <f>#REF!</f>
        <v>#REF!</v>
      </c>
    </row>
    <row r="744" spans="1:10" ht="12.75" outlineLevel="1">
      <c r="A744" s="7" t="s">
        <v>1147</v>
      </c>
      <c r="B744" s="5" t="s">
        <v>189</v>
      </c>
      <c r="C744" s="116" t="s">
        <v>2128</v>
      </c>
      <c r="D744" s="117" t="s">
        <v>2366</v>
      </c>
      <c r="E744" s="118" t="s">
        <v>2150</v>
      </c>
      <c r="F744" s="129">
        <v>69.98</v>
      </c>
      <c r="G744" s="41"/>
      <c r="H744" s="3">
        <f>ROUND(_xlfn.IFERROR(F744*G744," - "),2)</f>
        <v>0</v>
      </c>
      <c r="I744" s="123" t="e">
        <f>H744/$G$1758</f>
        <v>#DIV/0!</v>
      </c>
      <c r="J744" s="122" t="e">
        <f>#REF!</f>
        <v>#REF!</v>
      </c>
    </row>
    <row r="745" spans="1:10" ht="12.75" outlineLevel="1">
      <c r="A745" s="7" t="s">
        <v>1148</v>
      </c>
      <c r="B745" s="5" t="s">
        <v>1173</v>
      </c>
      <c r="C745" s="116" t="s">
        <v>1856</v>
      </c>
      <c r="D745" s="117" t="s">
        <v>2367</v>
      </c>
      <c r="E745" s="118" t="s">
        <v>660</v>
      </c>
      <c r="F745" s="129">
        <v>69.98</v>
      </c>
      <c r="G745" s="41"/>
      <c r="H745" s="3">
        <f>ROUND(_xlfn.IFERROR(F745*G745," - "),2)</f>
        <v>0</v>
      </c>
      <c r="I745" s="123" t="e">
        <f>H745/$G$1758</f>
        <v>#DIV/0!</v>
      </c>
      <c r="J745" s="122" t="e">
        <f>#REF!</f>
        <v>#REF!</v>
      </c>
    </row>
    <row r="746" spans="1:10" ht="12.75" outlineLevel="1">
      <c r="A746" s="7" t="s">
        <v>1149</v>
      </c>
      <c r="B746" s="5" t="s">
        <v>1170</v>
      </c>
      <c r="C746" s="116" t="s">
        <v>1856</v>
      </c>
      <c r="D746" s="117" t="s">
        <v>2368</v>
      </c>
      <c r="E746" s="118" t="s">
        <v>86</v>
      </c>
      <c r="F746" s="129">
        <v>4</v>
      </c>
      <c r="G746" s="41"/>
      <c r="H746" s="3">
        <f>ROUND(_xlfn.IFERROR(F746*G746," - "),2)</f>
        <v>0</v>
      </c>
      <c r="I746" s="123" t="e">
        <f>H746/$G$1758</f>
        <v>#DIV/0!</v>
      </c>
      <c r="J746" s="122" t="e">
        <f>#REF!</f>
        <v>#REF!</v>
      </c>
    </row>
    <row r="747" spans="1:10" s="12" customFormat="1" ht="14.25" outlineLevel="1">
      <c r="A747" s="262" t="s">
        <v>1151</v>
      </c>
      <c r="B747" s="263"/>
      <c r="C747" s="140"/>
      <c r="D747" s="141" t="s">
        <v>1134</v>
      </c>
      <c r="E747" s="127">
        <f>SUM(H748:H754)</f>
        <v>0</v>
      </c>
      <c r="F747" s="127"/>
      <c r="G747" s="127"/>
      <c r="H747" s="127"/>
      <c r="I747" s="128" t="e">
        <f>E747/$G$1758</f>
        <v>#DIV/0!</v>
      </c>
      <c r="J747" s="122" t="e">
        <f>#REF!</f>
        <v>#REF!</v>
      </c>
    </row>
    <row r="748" spans="1:10" s="12" customFormat="1" ht="14.25" outlineLevel="1">
      <c r="A748" s="7" t="s">
        <v>1152</v>
      </c>
      <c r="B748" s="5" t="s">
        <v>120</v>
      </c>
      <c r="C748" s="116" t="s">
        <v>1856</v>
      </c>
      <c r="D748" s="117" t="s">
        <v>2254</v>
      </c>
      <c r="E748" s="118" t="s">
        <v>86</v>
      </c>
      <c r="F748" s="129">
        <v>1</v>
      </c>
      <c r="G748" s="41"/>
      <c r="H748" s="3">
        <f>ROUND(_xlfn.IFERROR(F748*G748," - "),2)</f>
        <v>0</v>
      </c>
      <c r="I748" s="123" t="e">
        <f>H748/$G$1758</f>
        <v>#DIV/0!</v>
      </c>
      <c r="J748" s="122" t="e">
        <f>#REF!</f>
        <v>#REF!</v>
      </c>
    </row>
    <row r="749" spans="1:10" ht="25.5" outlineLevel="1">
      <c r="A749" s="7" t="s">
        <v>1153</v>
      </c>
      <c r="B749" s="5" t="s">
        <v>122</v>
      </c>
      <c r="C749" s="116" t="s">
        <v>1856</v>
      </c>
      <c r="D749" s="117" t="s">
        <v>2255</v>
      </c>
      <c r="E749" s="118" t="s">
        <v>86</v>
      </c>
      <c r="F749" s="129">
        <v>1</v>
      </c>
      <c r="G749" s="41"/>
      <c r="H749" s="3">
        <f>ROUND(_xlfn.IFERROR(F749*G749," - "),2)</f>
        <v>0</v>
      </c>
      <c r="I749" s="123" t="e">
        <f>H749/$G$1758</f>
        <v>#DIV/0!</v>
      </c>
      <c r="J749" s="122" t="e">
        <f>#REF!</f>
        <v>#REF!</v>
      </c>
    </row>
    <row r="750" spans="1:10" ht="12.75" outlineLevel="1">
      <c r="A750" s="7" t="s">
        <v>1154</v>
      </c>
      <c r="B750" s="5" t="s">
        <v>768</v>
      </c>
      <c r="C750" s="116" t="s">
        <v>1856</v>
      </c>
      <c r="D750" s="117" t="s">
        <v>2252</v>
      </c>
      <c r="E750" s="118" t="s">
        <v>86</v>
      </c>
      <c r="F750" s="129">
        <v>2</v>
      </c>
      <c r="G750" s="41"/>
      <c r="H750" s="3">
        <f>ROUND(_xlfn.IFERROR(F750*G750," - "),2)</f>
        <v>0</v>
      </c>
      <c r="I750" s="123" t="e">
        <f>H750/$G$1758</f>
        <v>#DIV/0!</v>
      </c>
      <c r="J750" s="122" t="e">
        <f>#REF!</f>
        <v>#REF!</v>
      </c>
    </row>
    <row r="751" spans="1:10" ht="12.75" outlineLevel="1">
      <c r="A751" s="7" t="s">
        <v>1155</v>
      </c>
      <c r="B751" s="5" t="s">
        <v>695</v>
      </c>
      <c r="C751" s="116" t="s">
        <v>1856</v>
      </c>
      <c r="D751" s="117" t="s">
        <v>2253</v>
      </c>
      <c r="E751" s="118" t="s">
        <v>660</v>
      </c>
      <c r="F751" s="129">
        <v>6.74</v>
      </c>
      <c r="G751" s="41"/>
      <c r="H751" s="3">
        <f>ROUND(_xlfn.IFERROR(F751*G751," - "),2)</f>
        <v>0</v>
      </c>
      <c r="I751" s="123" t="e">
        <f>H751/$G$1758</f>
        <v>#DIV/0!</v>
      </c>
      <c r="J751" s="122" t="e">
        <f>#REF!</f>
        <v>#REF!</v>
      </c>
    </row>
    <row r="752" spans="1:10" ht="25.5" outlineLevel="1">
      <c r="A752" s="7" t="s">
        <v>1156</v>
      </c>
      <c r="B752" s="5" t="s">
        <v>267</v>
      </c>
      <c r="C752" s="116" t="s">
        <v>2128</v>
      </c>
      <c r="D752" s="135" t="s">
        <v>1144</v>
      </c>
      <c r="E752" s="118" t="s">
        <v>2130</v>
      </c>
      <c r="F752" s="129">
        <v>4.78</v>
      </c>
      <c r="G752" s="41"/>
      <c r="H752" s="3">
        <f>ROUND(_xlfn.IFERROR(F752*G752," - "),2)</f>
        <v>0</v>
      </c>
      <c r="I752" s="123" t="e">
        <f>H752/$G$1758</f>
        <v>#DIV/0!</v>
      </c>
      <c r="J752" s="122" t="e">
        <f>#REF!</f>
        <v>#REF!</v>
      </c>
    </row>
    <row r="753" spans="1:10" ht="12.75" outlineLevel="1">
      <c r="A753" s="7" t="s">
        <v>1157</v>
      </c>
      <c r="B753" s="5" t="s">
        <v>698</v>
      </c>
      <c r="C753" s="116" t="s">
        <v>1856</v>
      </c>
      <c r="D753" s="117" t="s">
        <v>2257</v>
      </c>
      <c r="E753" s="118" t="s">
        <v>660</v>
      </c>
      <c r="F753" s="129">
        <v>9.05</v>
      </c>
      <c r="G753" s="41"/>
      <c r="H753" s="3">
        <f>ROUND(_xlfn.IFERROR(F753*G753," - "),2)</f>
        <v>0</v>
      </c>
      <c r="I753" s="123" t="e">
        <f>H753/$G$1758</f>
        <v>#DIV/0!</v>
      </c>
      <c r="J753" s="122" t="e">
        <f>#REF!</f>
        <v>#REF!</v>
      </c>
    </row>
    <row r="754" spans="1:10" ht="12.75" outlineLevel="1">
      <c r="A754" s="7" t="s">
        <v>1158</v>
      </c>
      <c r="B754" s="5" t="s">
        <v>687</v>
      </c>
      <c r="C754" s="116" t="s">
        <v>1856</v>
      </c>
      <c r="D754" s="117" t="s">
        <v>2258</v>
      </c>
      <c r="E754" s="118" t="s">
        <v>660</v>
      </c>
      <c r="F754" s="129">
        <v>14.05</v>
      </c>
      <c r="G754" s="41"/>
      <c r="H754" s="3">
        <f>ROUND(_xlfn.IFERROR(F754*G754," - "),2)</f>
        <v>0</v>
      </c>
      <c r="I754" s="123" t="e">
        <f>H754/$G$1758</f>
        <v>#DIV/0!</v>
      </c>
      <c r="J754" s="122" t="e">
        <f>#REF!</f>
        <v>#REF!</v>
      </c>
    </row>
    <row r="755" spans="1:10" s="12" customFormat="1" ht="14.25" outlineLevel="1">
      <c r="A755" s="259" t="s">
        <v>1177</v>
      </c>
      <c r="B755" s="261"/>
      <c r="C755" s="125"/>
      <c r="D755" s="126" t="s">
        <v>1132</v>
      </c>
      <c r="E755" s="127">
        <f>SUM(H756:H785)</f>
        <v>0</v>
      </c>
      <c r="F755" s="127"/>
      <c r="G755" s="127"/>
      <c r="H755" s="127"/>
      <c r="I755" s="128" t="e">
        <f>E755/$G$1758</f>
        <v>#DIV/0!</v>
      </c>
      <c r="J755" s="122" t="e">
        <f>#REF!</f>
        <v>#REF!</v>
      </c>
    </row>
    <row r="756" spans="1:10" s="12" customFormat="1" ht="14.25" outlineLevel="1">
      <c r="A756" s="7" t="s">
        <v>1178</v>
      </c>
      <c r="B756" s="2" t="s">
        <v>270</v>
      </c>
      <c r="C756" s="116" t="s">
        <v>2128</v>
      </c>
      <c r="D756" s="117" t="s">
        <v>2260</v>
      </c>
      <c r="E756" s="118" t="s">
        <v>86</v>
      </c>
      <c r="F756" s="133">
        <v>12</v>
      </c>
      <c r="G756" s="41"/>
      <c r="H756" s="3">
        <f>ROUND(_xlfn.IFERROR(F756*G756," - "),2)</f>
        <v>0</v>
      </c>
      <c r="I756" s="121" t="e">
        <f>H756/$G$1758</f>
        <v>#DIV/0!</v>
      </c>
      <c r="J756" s="122" t="e">
        <f>#REF!</f>
        <v>#REF!</v>
      </c>
    </row>
    <row r="757" spans="1:10" s="12" customFormat="1" ht="25.5" outlineLevel="1">
      <c r="A757" s="7" t="s">
        <v>1179</v>
      </c>
      <c r="B757" s="5" t="s">
        <v>268</v>
      </c>
      <c r="C757" s="116" t="s">
        <v>2128</v>
      </c>
      <c r="D757" s="117" t="s">
        <v>2261</v>
      </c>
      <c r="E757" s="118" t="s">
        <v>86</v>
      </c>
      <c r="F757" s="119">
        <v>5</v>
      </c>
      <c r="G757" s="41"/>
      <c r="H757" s="3">
        <f>ROUND(_xlfn.IFERROR(F757*G757," - "),2)</f>
        <v>0</v>
      </c>
      <c r="I757" s="134" t="e">
        <f>H757/$G$1758</f>
        <v>#DIV/0!</v>
      </c>
      <c r="J757" s="122" t="e">
        <f>#REF!</f>
        <v>#REF!</v>
      </c>
    </row>
    <row r="758" spans="1:10" s="12" customFormat="1" ht="14.25" outlineLevel="1">
      <c r="A758" s="7" t="s">
        <v>1180</v>
      </c>
      <c r="B758" s="5" t="s">
        <v>271</v>
      </c>
      <c r="C758" s="116" t="s">
        <v>2128</v>
      </c>
      <c r="D758" s="117" t="s">
        <v>2262</v>
      </c>
      <c r="E758" s="118" t="s">
        <v>86</v>
      </c>
      <c r="F758" s="119">
        <v>11</v>
      </c>
      <c r="G758" s="41"/>
      <c r="H758" s="3">
        <f>ROUND(_xlfn.IFERROR(F758*G758," - "),2)</f>
        <v>0</v>
      </c>
      <c r="I758" s="134" t="e">
        <f>H758/$G$1758</f>
        <v>#DIV/0!</v>
      </c>
      <c r="J758" s="122" t="e">
        <f>#REF!</f>
        <v>#REF!</v>
      </c>
    </row>
    <row r="759" spans="1:10" s="12" customFormat="1" ht="14.25" outlineLevel="1">
      <c r="A759" s="7" t="s">
        <v>1181</v>
      </c>
      <c r="B759" s="5" t="s">
        <v>73</v>
      </c>
      <c r="C759" s="116" t="s">
        <v>1856</v>
      </c>
      <c r="D759" s="117" t="s">
        <v>2263</v>
      </c>
      <c r="E759" s="118" t="s">
        <v>86</v>
      </c>
      <c r="F759" s="119">
        <v>13</v>
      </c>
      <c r="G759" s="41"/>
      <c r="H759" s="3">
        <f>ROUND(_xlfn.IFERROR(F759*G759," - "),2)</f>
        <v>0</v>
      </c>
      <c r="I759" s="134" t="e">
        <f>H759/$G$1758</f>
        <v>#DIV/0!</v>
      </c>
      <c r="J759" s="122" t="e">
        <f>#REF!</f>
        <v>#REF!</v>
      </c>
    </row>
    <row r="760" spans="1:10" s="12" customFormat="1" ht="14.25" outlineLevel="1">
      <c r="A760" s="7" t="s">
        <v>1182</v>
      </c>
      <c r="B760" s="5" t="s">
        <v>248</v>
      </c>
      <c r="C760" s="116" t="s">
        <v>2128</v>
      </c>
      <c r="D760" s="135" t="s">
        <v>2129</v>
      </c>
      <c r="E760" s="118" t="s">
        <v>2130</v>
      </c>
      <c r="F760" s="119">
        <v>3</v>
      </c>
      <c r="G760" s="41"/>
      <c r="H760" s="3">
        <f>ROUND(_xlfn.IFERROR(F760*G760," - "),2)</f>
        <v>0</v>
      </c>
      <c r="I760" s="134" t="e">
        <f>H760/$G$1758</f>
        <v>#DIV/0!</v>
      </c>
      <c r="J760" s="122" t="e">
        <f>#REF!</f>
        <v>#REF!</v>
      </c>
    </row>
    <row r="761" spans="1:10" s="12" customFormat="1" ht="14.25" outlineLevel="1">
      <c r="A761" s="7" t="s">
        <v>1183</v>
      </c>
      <c r="B761" s="5" t="s">
        <v>248</v>
      </c>
      <c r="C761" s="116" t="s">
        <v>2128</v>
      </c>
      <c r="D761" s="135" t="s">
        <v>2129</v>
      </c>
      <c r="E761" s="118" t="s">
        <v>2130</v>
      </c>
      <c r="F761" s="119">
        <v>2</v>
      </c>
      <c r="G761" s="41"/>
      <c r="H761" s="3">
        <f>ROUND(_xlfn.IFERROR(F761*G761," - "),2)</f>
        <v>0</v>
      </c>
      <c r="I761" s="134" t="e">
        <f>H761/$G$1758</f>
        <v>#DIV/0!</v>
      </c>
      <c r="J761" s="122" t="e">
        <f>#REF!</f>
        <v>#REF!</v>
      </c>
    </row>
    <row r="762" spans="1:10" s="12" customFormat="1" ht="14.25" outlineLevel="1">
      <c r="A762" s="7" t="s">
        <v>1184</v>
      </c>
      <c r="B762" s="5" t="s">
        <v>248</v>
      </c>
      <c r="C762" s="116" t="s">
        <v>2128</v>
      </c>
      <c r="D762" s="135" t="s">
        <v>2129</v>
      </c>
      <c r="E762" s="118" t="s">
        <v>2130</v>
      </c>
      <c r="F762" s="119">
        <v>1</v>
      </c>
      <c r="G762" s="41"/>
      <c r="H762" s="3">
        <f>ROUND(_xlfn.IFERROR(F762*G762," - "),2)</f>
        <v>0</v>
      </c>
      <c r="I762" s="134" t="e">
        <f>H762/$G$1758</f>
        <v>#DIV/0!</v>
      </c>
      <c r="J762" s="122" t="e">
        <f>#REF!</f>
        <v>#REF!</v>
      </c>
    </row>
    <row r="763" spans="1:10" s="12" customFormat="1" ht="14.25" outlineLevel="1">
      <c r="A763" s="7" t="s">
        <v>1185</v>
      </c>
      <c r="B763" s="5" t="s">
        <v>273</v>
      </c>
      <c r="C763" s="116" t="s">
        <v>2128</v>
      </c>
      <c r="D763" s="117" t="s">
        <v>2256</v>
      </c>
      <c r="E763" s="118" t="s">
        <v>2130</v>
      </c>
      <c r="F763" s="119">
        <v>1</v>
      </c>
      <c r="G763" s="41"/>
      <c r="H763" s="3">
        <f>ROUND(_xlfn.IFERROR(F763*G763," - "),2)</f>
        <v>0</v>
      </c>
      <c r="I763" s="134" t="e">
        <f>H763/$G$1758</f>
        <v>#DIV/0!</v>
      </c>
      <c r="J763" s="122" t="e">
        <f>#REF!</f>
        <v>#REF!</v>
      </c>
    </row>
    <row r="764" spans="1:10" s="12" customFormat="1" ht="14.25" outlineLevel="1">
      <c r="A764" s="7" t="s">
        <v>1186</v>
      </c>
      <c r="B764" s="5" t="s">
        <v>269</v>
      </c>
      <c r="C764" s="116" t="s">
        <v>2128</v>
      </c>
      <c r="D764" s="117" t="s">
        <v>2264</v>
      </c>
      <c r="E764" s="118" t="s">
        <v>86</v>
      </c>
      <c r="F764" s="119">
        <v>5</v>
      </c>
      <c r="G764" s="41"/>
      <c r="H764" s="3">
        <f>ROUND(_xlfn.IFERROR(F764*G764," - "),2)</f>
        <v>0</v>
      </c>
      <c r="I764" s="134" t="e">
        <f>H764/$G$1758</f>
        <v>#DIV/0!</v>
      </c>
      <c r="J764" s="122" t="e">
        <f>#REF!</f>
        <v>#REF!</v>
      </c>
    </row>
    <row r="765" spans="1:10" s="12" customFormat="1" ht="38.25" outlineLevel="1">
      <c r="A765" s="7" t="s">
        <v>1187</v>
      </c>
      <c r="B765" s="5" t="s">
        <v>298</v>
      </c>
      <c r="C765" s="116" t="s">
        <v>2128</v>
      </c>
      <c r="D765" s="117" t="s">
        <v>2265</v>
      </c>
      <c r="E765" s="118" t="s">
        <v>86</v>
      </c>
      <c r="F765" s="119">
        <v>22</v>
      </c>
      <c r="G765" s="41"/>
      <c r="H765" s="3">
        <f>ROUND(_xlfn.IFERROR(F765*G765," - "),2)</f>
        <v>0</v>
      </c>
      <c r="I765" s="134" t="e">
        <f>H765/$G$1758</f>
        <v>#DIV/0!</v>
      </c>
      <c r="J765" s="122" t="e">
        <f>#REF!</f>
        <v>#REF!</v>
      </c>
    </row>
    <row r="766" spans="1:10" s="12" customFormat="1" ht="25.5" outlineLevel="1">
      <c r="A766" s="7" t="s">
        <v>1188</v>
      </c>
      <c r="B766" s="5" t="s">
        <v>250</v>
      </c>
      <c r="C766" s="116" t="s">
        <v>2128</v>
      </c>
      <c r="D766" s="117" t="s">
        <v>2309</v>
      </c>
      <c r="E766" s="118" t="s">
        <v>86</v>
      </c>
      <c r="F766" s="119">
        <v>9</v>
      </c>
      <c r="G766" s="41"/>
      <c r="H766" s="3">
        <f>ROUND(_xlfn.IFERROR(F766*G766," - "),2)</f>
        <v>0</v>
      </c>
      <c r="I766" s="134" t="e">
        <f>H766/$G$1758</f>
        <v>#DIV/0!</v>
      </c>
      <c r="J766" s="122" t="e">
        <f>#REF!</f>
        <v>#REF!</v>
      </c>
    </row>
    <row r="767" spans="1:10" s="12" customFormat="1" ht="25.5" outlineLevel="1">
      <c r="A767" s="7" t="s">
        <v>1189</v>
      </c>
      <c r="B767" s="5" t="s">
        <v>249</v>
      </c>
      <c r="C767" s="116" t="s">
        <v>2128</v>
      </c>
      <c r="D767" s="117" t="s">
        <v>2266</v>
      </c>
      <c r="E767" s="118" t="s">
        <v>86</v>
      </c>
      <c r="F767" s="119">
        <v>5</v>
      </c>
      <c r="G767" s="41"/>
      <c r="H767" s="3">
        <f>ROUND(_xlfn.IFERROR(F767*G767," - "),2)</f>
        <v>0</v>
      </c>
      <c r="I767" s="134" t="e">
        <f>H767/$G$1758</f>
        <v>#DIV/0!</v>
      </c>
      <c r="J767" s="122" t="e">
        <f>#REF!</f>
        <v>#REF!</v>
      </c>
    </row>
    <row r="768" spans="1:10" s="12" customFormat="1" ht="25.5" outlineLevel="1">
      <c r="A768" s="7" t="s">
        <v>1190</v>
      </c>
      <c r="B768" s="5" t="s">
        <v>251</v>
      </c>
      <c r="C768" s="116" t="s">
        <v>2128</v>
      </c>
      <c r="D768" s="117" t="s">
        <v>2267</v>
      </c>
      <c r="E768" s="118" t="s">
        <v>86</v>
      </c>
      <c r="F768" s="119">
        <v>6</v>
      </c>
      <c r="G768" s="41"/>
      <c r="H768" s="3">
        <f>ROUND(_xlfn.IFERROR(F768*G768," - "),2)</f>
        <v>0</v>
      </c>
      <c r="I768" s="134" t="e">
        <f>H768/$G$1758</f>
        <v>#DIV/0!</v>
      </c>
      <c r="J768" s="122" t="e">
        <f>#REF!</f>
        <v>#REF!</v>
      </c>
    </row>
    <row r="769" spans="1:10" s="12" customFormat="1" ht="25.5" outlineLevel="1">
      <c r="A769" s="7" t="s">
        <v>1191</v>
      </c>
      <c r="B769" s="17" t="s">
        <v>252</v>
      </c>
      <c r="C769" s="116" t="s">
        <v>2128</v>
      </c>
      <c r="D769" s="117" t="s">
        <v>2268</v>
      </c>
      <c r="E769" s="118" t="s">
        <v>660</v>
      </c>
      <c r="F769" s="119">
        <v>10</v>
      </c>
      <c r="G769" s="41"/>
      <c r="H769" s="3">
        <f>ROUND(_xlfn.IFERROR(F769*G769," - "),2)</f>
        <v>0</v>
      </c>
      <c r="I769" s="134" t="e">
        <f>H769/$G$1758</f>
        <v>#DIV/0!</v>
      </c>
      <c r="J769" s="122" t="e">
        <f>#REF!</f>
        <v>#REF!</v>
      </c>
    </row>
    <row r="770" spans="1:10" s="12" customFormat="1" ht="25.5" outlineLevel="1">
      <c r="A770" s="7" t="s">
        <v>1192</v>
      </c>
      <c r="B770" s="17" t="s">
        <v>214</v>
      </c>
      <c r="C770" s="116" t="s">
        <v>2128</v>
      </c>
      <c r="D770" s="117" t="s">
        <v>2310</v>
      </c>
      <c r="E770" s="118" t="s">
        <v>660</v>
      </c>
      <c r="F770" s="119">
        <v>210.85</v>
      </c>
      <c r="G770" s="41"/>
      <c r="H770" s="3">
        <f>ROUND(_xlfn.IFERROR(F770*G770," - "),2)</f>
        <v>0</v>
      </c>
      <c r="I770" s="134" t="e">
        <f>H770/$G$1758</f>
        <v>#DIV/0!</v>
      </c>
      <c r="J770" s="122" t="e">
        <f>#REF!</f>
        <v>#REF!</v>
      </c>
    </row>
    <row r="771" spans="1:10" s="12" customFormat="1" ht="14.25" outlineLevel="1">
      <c r="A771" s="7" t="s">
        <v>1193</v>
      </c>
      <c r="B771" s="17" t="s">
        <v>682</v>
      </c>
      <c r="C771" s="116" t="s">
        <v>1856</v>
      </c>
      <c r="D771" s="117" t="s">
        <v>2311</v>
      </c>
      <c r="E771" s="118" t="s">
        <v>660</v>
      </c>
      <c r="F771" s="119">
        <v>210.85</v>
      </c>
      <c r="G771" s="41"/>
      <c r="H771" s="3">
        <f>ROUND(_xlfn.IFERROR(F771*G771," - "),2)</f>
        <v>0</v>
      </c>
      <c r="I771" s="134" t="e">
        <f>H771/$G$1758</f>
        <v>#DIV/0!</v>
      </c>
      <c r="J771" s="122" t="e">
        <f>#REF!</f>
        <v>#REF!</v>
      </c>
    </row>
    <row r="772" spans="1:10" s="12" customFormat="1" ht="14.25" outlineLevel="1">
      <c r="A772" s="7" t="s">
        <v>1194</v>
      </c>
      <c r="B772" s="17" t="s">
        <v>72</v>
      </c>
      <c r="C772" s="116" t="s">
        <v>1856</v>
      </c>
      <c r="D772" s="117" t="s">
        <v>2312</v>
      </c>
      <c r="E772" s="118" t="s">
        <v>660</v>
      </c>
      <c r="F772" s="119">
        <v>45.8</v>
      </c>
      <c r="G772" s="41"/>
      <c r="H772" s="3">
        <f>ROUND(_xlfn.IFERROR(F772*G772," - "),2)</f>
        <v>0</v>
      </c>
      <c r="I772" s="134" t="e">
        <f>H772/$G$1758</f>
        <v>#DIV/0!</v>
      </c>
      <c r="J772" s="122" t="e">
        <f>#REF!</f>
        <v>#REF!</v>
      </c>
    </row>
    <row r="773" spans="1:10" s="12" customFormat="1" ht="25.5" outlineLevel="1">
      <c r="A773" s="7" t="s">
        <v>1195</v>
      </c>
      <c r="B773" s="2" t="s">
        <v>1150</v>
      </c>
      <c r="C773" s="116" t="s">
        <v>1856</v>
      </c>
      <c r="D773" s="117" t="s">
        <v>2369</v>
      </c>
      <c r="E773" s="118" t="s">
        <v>660</v>
      </c>
      <c r="F773" s="119">
        <v>8.7</v>
      </c>
      <c r="G773" s="41"/>
      <c r="H773" s="3">
        <f>ROUND(_xlfn.IFERROR(F773*G773," - "),2)</f>
        <v>0</v>
      </c>
      <c r="I773" s="134" t="e">
        <f>H773/$G$1758</f>
        <v>#DIV/0!</v>
      </c>
      <c r="J773" s="122" t="e">
        <f>#REF!</f>
        <v>#REF!</v>
      </c>
    </row>
    <row r="774" spans="1:10" s="12" customFormat="1" ht="25.5" outlineLevel="1">
      <c r="A774" s="7" t="s">
        <v>1196</v>
      </c>
      <c r="B774" s="17" t="s">
        <v>317</v>
      </c>
      <c r="C774" s="116" t="s">
        <v>1856</v>
      </c>
      <c r="D774" s="117" t="s">
        <v>2313</v>
      </c>
      <c r="E774" s="118" t="s">
        <v>660</v>
      </c>
      <c r="F774" s="119">
        <v>10.2</v>
      </c>
      <c r="G774" s="41"/>
      <c r="H774" s="3">
        <f>ROUND(_xlfn.IFERROR(F774*G774," - "),2)</f>
        <v>0</v>
      </c>
      <c r="I774" s="134" t="e">
        <f>H774/$G$1758</f>
        <v>#DIV/0!</v>
      </c>
      <c r="J774" s="122" t="e">
        <f>#REF!</f>
        <v>#REF!</v>
      </c>
    </row>
    <row r="775" spans="1:10" s="12" customFormat="1" ht="25.5" outlineLevel="1">
      <c r="A775" s="7" t="s">
        <v>1197</v>
      </c>
      <c r="B775" s="2" t="s">
        <v>661</v>
      </c>
      <c r="C775" s="116" t="s">
        <v>1856</v>
      </c>
      <c r="D775" s="117" t="s">
        <v>2370</v>
      </c>
      <c r="E775" s="118" t="s">
        <v>660</v>
      </c>
      <c r="F775" s="119">
        <v>27.7</v>
      </c>
      <c r="G775" s="41"/>
      <c r="H775" s="3">
        <f>ROUND(_xlfn.IFERROR(F775*G775," - "),2)</f>
        <v>0</v>
      </c>
      <c r="I775" s="134" t="e">
        <f>H775/$G$1758</f>
        <v>#DIV/0!</v>
      </c>
      <c r="J775" s="122" t="e">
        <f>#REF!</f>
        <v>#REF!</v>
      </c>
    </row>
    <row r="776" spans="1:10" s="12" customFormat="1" ht="14.25" outlineLevel="1">
      <c r="A776" s="7" t="s">
        <v>1198</v>
      </c>
      <c r="B776" s="2" t="s">
        <v>1036</v>
      </c>
      <c r="C776" s="116" t="s">
        <v>1856</v>
      </c>
      <c r="D776" s="117" t="s">
        <v>2293</v>
      </c>
      <c r="E776" s="118" t="s">
        <v>2419</v>
      </c>
      <c r="F776" s="119">
        <v>146</v>
      </c>
      <c r="G776" s="41"/>
      <c r="H776" s="3">
        <f>ROUND(_xlfn.IFERROR(F776*G776," - "),2)</f>
        <v>0</v>
      </c>
      <c r="I776" s="134" t="e">
        <f>H776/$G$1758</f>
        <v>#DIV/0!</v>
      </c>
      <c r="J776" s="122" t="e">
        <f>#REF!</f>
        <v>#REF!</v>
      </c>
    </row>
    <row r="777" spans="1:10" s="12" customFormat="1" ht="14.25" outlineLevel="1">
      <c r="A777" s="7" t="s">
        <v>1199</v>
      </c>
      <c r="B777" s="2" t="s">
        <v>851</v>
      </c>
      <c r="C777" s="116" t="s">
        <v>1856</v>
      </c>
      <c r="D777" s="117" t="s">
        <v>2314</v>
      </c>
      <c r="E777" s="118" t="s">
        <v>2130</v>
      </c>
      <c r="F777" s="119">
        <v>37.45</v>
      </c>
      <c r="G777" s="41"/>
      <c r="H777" s="3">
        <f>ROUND(_xlfn.IFERROR(F777*G777," - "),2)</f>
        <v>0</v>
      </c>
      <c r="I777" s="134" t="e">
        <f>H777/$G$1758</f>
        <v>#DIV/0!</v>
      </c>
      <c r="J777" s="122" t="e">
        <f>#REF!</f>
        <v>#REF!</v>
      </c>
    </row>
    <row r="778" spans="1:10" s="12" customFormat="1" ht="14.25" outlineLevel="1">
      <c r="A778" s="7" t="s">
        <v>1200</v>
      </c>
      <c r="B778" s="5" t="s">
        <v>852</v>
      </c>
      <c r="C778" s="116" t="s">
        <v>1856</v>
      </c>
      <c r="D778" s="117" t="s">
        <v>2315</v>
      </c>
      <c r="E778" s="118" t="s">
        <v>2130</v>
      </c>
      <c r="F778" s="119">
        <v>18.13</v>
      </c>
      <c r="G778" s="41"/>
      <c r="H778" s="3">
        <f>ROUND(_xlfn.IFERROR(F778*G778," - "),2)</f>
        <v>0</v>
      </c>
      <c r="I778" s="134" t="e">
        <f>H778/$G$1758</f>
        <v>#DIV/0!</v>
      </c>
      <c r="J778" s="122" t="e">
        <f>#REF!</f>
        <v>#REF!</v>
      </c>
    </row>
    <row r="779" spans="1:10" s="12" customFormat="1" ht="25.5" outlineLevel="1">
      <c r="A779" s="7" t="s">
        <v>1201</v>
      </c>
      <c r="B779" s="22" t="s">
        <v>1496</v>
      </c>
      <c r="C779" s="142"/>
      <c r="D779" s="117" t="s">
        <v>689</v>
      </c>
      <c r="E779" s="118" t="s">
        <v>86</v>
      </c>
      <c r="F779" s="129">
        <v>1</v>
      </c>
      <c r="G779" s="42"/>
      <c r="H779" s="21">
        <f>ROUND(_xlfn.IFERROR(F779*G779," - "),2)</f>
        <v>0</v>
      </c>
      <c r="I779" s="143" t="e">
        <f>H779/$G$1758</f>
        <v>#DIV/0!</v>
      </c>
      <c r="J779" s="122" t="e">
        <f>#REF!</f>
        <v>#REF!</v>
      </c>
    </row>
    <row r="780" spans="1:10" s="12" customFormat="1" ht="14.25" outlineLevel="1">
      <c r="A780" s="7" t="s">
        <v>1202</v>
      </c>
      <c r="B780" s="5" t="s">
        <v>242</v>
      </c>
      <c r="C780" s="116" t="s">
        <v>2128</v>
      </c>
      <c r="D780" s="117" t="s">
        <v>2218</v>
      </c>
      <c r="E780" s="118" t="s">
        <v>2130</v>
      </c>
      <c r="F780" s="119">
        <v>4.48</v>
      </c>
      <c r="G780" s="41"/>
      <c r="H780" s="3">
        <f>ROUND(_xlfn.IFERROR(F780*G780," - "),2)</f>
        <v>0</v>
      </c>
      <c r="I780" s="134" t="e">
        <f>H780/$G$1758</f>
        <v>#DIV/0!</v>
      </c>
      <c r="J780" s="122" t="e">
        <f>#REF!</f>
        <v>#REF!</v>
      </c>
    </row>
    <row r="781" spans="1:10" s="12" customFormat="1" ht="38.25" outlineLevel="1">
      <c r="A781" s="7" t="s">
        <v>1203</v>
      </c>
      <c r="B781" s="5" t="s">
        <v>657</v>
      </c>
      <c r="C781" s="116" t="s">
        <v>1856</v>
      </c>
      <c r="D781" s="117" t="s">
        <v>2219</v>
      </c>
      <c r="E781" s="118" t="s">
        <v>659</v>
      </c>
      <c r="F781" s="119">
        <v>716.8</v>
      </c>
      <c r="G781" s="41"/>
      <c r="H781" s="3">
        <f>ROUND(_xlfn.IFERROR(F781*G781," - "),2)</f>
        <v>0</v>
      </c>
      <c r="I781" s="134" t="e">
        <f>H781/$G$1758</f>
        <v>#DIV/0!</v>
      </c>
      <c r="J781" s="122" t="e">
        <f>#REF!</f>
        <v>#REF!</v>
      </c>
    </row>
    <row r="782" spans="1:10" s="12" customFormat="1" ht="14.25" outlineLevel="1">
      <c r="A782" s="7" t="s">
        <v>1204</v>
      </c>
      <c r="B782" s="17" t="s">
        <v>723</v>
      </c>
      <c r="C782" s="116" t="s">
        <v>1856</v>
      </c>
      <c r="D782" s="117" t="s">
        <v>2316</v>
      </c>
      <c r="E782" s="118" t="s">
        <v>660</v>
      </c>
      <c r="F782" s="119">
        <v>2.6</v>
      </c>
      <c r="G782" s="41"/>
      <c r="H782" s="3">
        <f>ROUND(_xlfn.IFERROR(F782*G782," - "),2)</f>
        <v>0</v>
      </c>
      <c r="I782" s="134" t="e">
        <f>H782/$G$1758</f>
        <v>#DIV/0!</v>
      </c>
      <c r="J782" s="122" t="e">
        <f>#REF!</f>
        <v>#REF!</v>
      </c>
    </row>
    <row r="783" spans="1:10" s="12" customFormat="1" ht="14.25" outlineLevel="1">
      <c r="A783" s="7" t="s">
        <v>1205</v>
      </c>
      <c r="B783" s="17" t="s">
        <v>709</v>
      </c>
      <c r="C783" s="116" t="s">
        <v>1856</v>
      </c>
      <c r="D783" s="117" t="s">
        <v>2220</v>
      </c>
      <c r="E783" s="118" t="s">
        <v>2130</v>
      </c>
      <c r="F783" s="119">
        <v>19.2</v>
      </c>
      <c r="G783" s="41"/>
      <c r="H783" s="3">
        <f>ROUND(_xlfn.IFERROR(F783*G783," - "),2)</f>
        <v>0</v>
      </c>
      <c r="I783" s="134" t="e">
        <f>H783/$G$1758</f>
        <v>#DIV/0!</v>
      </c>
      <c r="J783" s="122" t="e">
        <f>#REF!</f>
        <v>#REF!</v>
      </c>
    </row>
    <row r="784" spans="1:10" s="12" customFormat="1" ht="14.25" outlineLevel="1">
      <c r="A784" s="7" t="s">
        <v>1206</v>
      </c>
      <c r="B784" s="17" t="s">
        <v>658</v>
      </c>
      <c r="C784" s="116" t="s">
        <v>1856</v>
      </c>
      <c r="D784" s="117" t="s">
        <v>2221</v>
      </c>
      <c r="E784" s="118" t="s">
        <v>2130</v>
      </c>
      <c r="F784" s="119">
        <v>19.2</v>
      </c>
      <c r="G784" s="41"/>
      <c r="H784" s="3">
        <f>ROUND(_xlfn.IFERROR(F784*G784," - "),2)</f>
        <v>0</v>
      </c>
      <c r="I784" s="134" t="e">
        <f>H784/$G$1758</f>
        <v>#DIV/0!</v>
      </c>
      <c r="J784" s="122" t="e">
        <f>#REF!</f>
        <v>#REF!</v>
      </c>
    </row>
    <row r="785" spans="1:10" s="12" customFormat="1" ht="14.25" outlineLevel="1">
      <c r="A785" s="7" t="s">
        <v>1208</v>
      </c>
      <c r="B785" s="22" t="s">
        <v>1496</v>
      </c>
      <c r="C785" s="116" t="s">
        <v>2195</v>
      </c>
      <c r="D785" s="135" t="s">
        <v>2135</v>
      </c>
      <c r="E785" s="118" t="s">
        <v>86</v>
      </c>
      <c r="F785" s="129">
        <v>1</v>
      </c>
      <c r="G785" s="42"/>
      <c r="H785" s="21">
        <f>ROUND(_xlfn.IFERROR(F785*G785," - "),2)</f>
        <v>0</v>
      </c>
      <c r="I785" s="143" t="e">
        <f>H785/$G$1758</f>
        <v>#DIV/0!</v>
      </c>
      <c r="J785" s="122" t="e">
        <f>#REF!</f>
        <v>#REF!</v>
      </c>
    </row>
    <row r="786" spans="1:10" s="12" customFormat="1" ht="14.25" outlineLevel="1">
      <c r="A786" s="262" t="s">
        <v>1207</v>
      </c>
      <c r="B786" s="263"/>
      <c r="C786" s="125"/>
      <c r="D786" s="141" t="s">
        <v>1133</v>
      </c>
      <c r="E786" s="127">
        <f>SUM(H787:H801)</f>
        <v>0</v>
      </c>
      <c r="F786" s="127"/>
      <c r="G786" s="127"/>
      <c r="H786" s="127"/>
      <c r="I786" s="128" t="e">
        <f>E786/$G$1758</f>
        <v>#DIV/0!</v>
      </c>
      <c r="J786" s="122" t="e">
        <f>#REF!</f>
        <v>#REF!</v>
      </c>
    </row>
    <row r="787" spans="1:10" s="12" customFormat="1" ht="25.5" outlineLevel="1">
      <c r="A787" s="7" t="s">
        <v>1211</v>
      </c>
      <c r="B787" s="2" t="s">
        <v>1210</v>
      </c>
      <c r="C787" s="116" t="s">
        <v>1856</v>
      </c>
      <c r="D787" s="117" t="s">
        <v>2371</v>
      </c>
      <c r="E787" s="118" t="s">
        <v>2130</v>
      </c>
      <c r="F787" s="124">
        <v>18.5</v>
      </c>
      <c r="G787" s="41"/>
      <c r="H787" s="3">
        <f>ROUND(_xlfn.IFERROR(F787*G787," - "),2)</f>
        <v>0</v>
      </c>
      <c r="I787" s="121" t="e">
        <f>H787/$G$1758</f>
        <v>#DIV/0!</v>
      </c>
      <c r="J787" s="122" t="e">
        <f>#REF!</f>
        <v>#REF!</v>
      </c>
    </row>
    <row r="788" spans="1:10" s="12" customFormat="1" ht="38.25" outlineLevel="1">
      <c r="A788" s="7" t="s">
        <v>1212</v>
      </c>
      <c r="B788" s="2" t="s">
        <v>1209</v>
      </c>
      <c r="C788" s="116" t="s">
        <v>1856</v>
      </c>
      <c r="D788" s="117" t="s">
        <v>2372</v>
      </c>
      <c r="E788" s="118" t="s">
        <v>2130</v>
      </c>
      <c r="F788" s="129">
        <v>40.08</v>
      </c>
      <c r="G788" s="41"/>
      <c r="H788" s="3">
        <f>ROUND(_xlfn.IFERROR(F788*G788," - "),2)</f>
        <v>0</v>
      </c>
      <c r="I788" s="123" t="e">
        <f>H788/$G$1758</f>
        <v>#DIV/0!</v>
      </c>
      <c r="J788" s="122" t="e">
        <f>#REF!</f>
        <v>#REF!</v>
      </c>
    </row>
    <row r="789" spans="1:10" s="12" customFormat="1" ht="14.25" outlineLevel="1">
      <c r="A789" s="7" t="s">
        <v>1213</v>
      </c>
      <c r="B789" s="2" t="s">
        <v>723</v>
      </c>
      <c r="C789" s="116" t="s">
        <v>1856</v>
      </c>
      <c r="D789" s="117" t="s">
        <v>2316</v>
      </c>
      <c r="E789" s="118" t="s">
        <v>660</v>
      </c>
      <c r="F789" s="129">
        <v>27.66</v>
      </c>
      <c r="G789" s="41"/>
      <c r="H789" s="3">
        <f>ROUND(_xlfn.IFERROR(F789*G789," - "),2)</f>
        <v>0</v>
      </c>
      <c r="I789" s="123" t="e">
        <f>H789/$G$1758</f>
        <v>#DIV/0!</v>
      </c>
      <c r="J789" s="122" t="e">
        <f>#REF!</f>
        <v>#REF!</v>
      </c>
    </row>
    <row r="790" spans="1:10" s="12" customFormat="1" ht="25.5" outlineLevel="1">
      <c r="A790" s="7" t="s">
        <v>1214</v>
      </c>
      <c r="B790" s="23" t="s">
        <v>1226</v>
      </c>
      <c r="C790" s="116" t="s">
        <v>1856</v>
      </c>
      <c r="D790" s="117" t="s">
        <v>2373</v>
      </c>
      <c r="E790" s="118" t="s">
        <v>86</v>
      </c>
      <c r="F790" s="124">
        <v>3</v>
      </c>
      <c r="G790" s="41"/>
      <c r="H790" s="3">
        <f>ROUND(_xlfn.IFERROR(F790*G790," - "),2)</f>
        <v>0</v>
      </c>
      <c r="I790" s="121" t="e">
        <f>H790/$G$1758</f>
        <v>#DIV/0!</v>
      </c>
      <c r="J790" s="122" t="e">
        <f>#REF!</f>
        <v>#REF!</v>
      </c>
    </row>
    <row r="791" spans="1:10" s="12" customFormat="1" ht="14.25" outlineLevel="1">
      <c r="A791" s="7" t="s">
        <v>1215</v>
      </c>
      <c r="B791" s="23" t="s">
        <v>1227</v>
      </c>
      <c r="C791" s="116" t="s">
        <v>1856</v>
      </c>
      <c r="D791" s="117" t="s">
        <v>2374</v>
      </c>
      <c r="E791" s="118" t="s">
        <v>2130</v>
      </c>
      <c r="F791" s="124">
        <v>2500</v>
      </c>
      <c r="G791" s="41"/>
      <c r="H791" s="3">
        <f>ROUND(_xlfn.IFERROR(F791*G791," - "),2)</f>
        <v>0</v>
      </c>
      <c r="I791" s="121" t="e">
        <f>H791/$G$1758</f>
        <v>#DIV/0!</v>
      </c>
      <c r="J791" s="122" t="e">
        <f>#REF!</f>
        <v>#REF!</v>
      </c>
    </row>
    <row r="792" spans="1:10" s="12" customFormat="1" ht="25.5" outlineLevel="1">
      <c r="A792" s="7" t="s">
        <v>1216</v>
      </c>
      <c r="B792" s="23" t="s">
        <v>193</v>
      </c>
      <c r="C792" s="116" t="s">
        <v>2128</v>
      </c>
      <c r="D792" s="117" t="s">
        <v>2375</v>
      </c>
      <c r="E792" s="118" t="s">
        <v>660</v>
      </c>
      <c r="F792" s="124">
        <v>40</v>
      </c>
      <c r="G792" s="41"/>
      <c r="H792" s="3">
        <f>ROUND(_xlfn.IFERROR(F792*G792," - "),2)</f>
        <v>0</v>
      </c>
      <c r="I792" s="121" t="e">
        <f>H792/$G$1758</f>
        <v>#DIV/0!</v>
      </c>
      <c r="J792" s="122" t="e">
        <f>#REF!</f>
        <v>#REF!</v>
      </c>
    </row>
    <row r="793" spans="1:10" s="12" customFormat="1" ht="14.25" outlineLevel="1">
      <c r="A793" s="7" t="s">
        <v>1217</v>
      </c>
      <c r="B793" s="23" t="s">
        <v>296</v>
      </c>
      <c r="C793" s="116" t="s">
        <v>2128</v>
      </c>
      <c r="D793" s="117" t="s">
        <v>2376</v>
      </c>
      <c r="E793" s="118" t="s">
        <v>2422</v>
      </c>
      <c r="F793" s="124">
        <v>20</v>
      </c>
      <c r="G793" s="41"/>
      <c r="H793" s="3">
        <f>ROUND(_xlfn.IFERROR(F793*G793," - "),2)</f>
        <v>0</v>
      </c>
      <c r="I793" s="121" t="e">
        <f>H793/$G$1758</f>
        <v>#DIV/0!</v>
      </c>
      <c r="J793" s="122" t="e">
        <f>#REF!</f>
        <v>#REF!</v>
      </c>
    </row>
    <row r="794" spans="1:10" ht="25.5" outlineLevel="1">
      <c r="A794" s="7" t="s">
        <v>1218</v>
      </c>
      <c r="B794" s="4" t="s">
        <v>310</v>
      </c>
      <c r="C794" s="116" t="s">
        <v>1856</v>
      </c>
      <c r="D794" s="117" t="s">
        <v>2277</v>
      </c>
      <c r="E794" s="118" t="s">
        <v>2130</v>
      </c>
      <c r="F794" s="129">
        <v>23</v>
      </c>
      <c r="G794" s="41"/>
      <c r="H794" s="3">
        <f>ROUND(_xlfn.IFERROR(F794*G794," - "),2)</f>
        <v>0</v>
      </c>
      <c r="I794" s="123" t="e">
        <f>H794/$G$1758</f>
        <v>#DIV/0!</v>
      </c>
      <c r="J794" s="122" t="e">
        <f>#REF!</f>
        <v>#REF!</v>
      </c>
    </row>
    <row r="795" spans="1:10" ht="12.75" outlineLevel="1">
      <c r="A795" s="7" t="s">
        <v>1219</v>
      </c>
      <c r="B795" s="4" t="s">
        <v>716</v>
      </c>
      <c r="C795" s="116" t="s">
        <v>1856</v>
      </c>
      <c r="D795" s="117" t="s">
        <v>2278</v>
      </c>
      <c r="E795" s="118" t="s">
        <v>86</v>
      </c>
      <c r="F795" s="129">
        <v>23</v>
      </c>
      <c r="G795" s="41"/>
      <c r="H795" s="3">
        <f>ROUND(_xlfn.IFERROR(F795*G795," - "),2)</f>
        <v>0</v>
      </c>
      <c r="I795" s="123" t="e">
        <f>H795/$G$1758</f>
        <v>#DIV/0!</v>
      </c>
      <c r="J795" s="122" t="e">
        <f>#REF!</f>
        <v>#REF!</v>
      </c>
    </row>
    <row r="796" spans="1:10" s="12" customFormat="1" ht="38.25" outlineLevel="1">
      <c r="A796" s="7" t="s">
        <v>1220</v>
      </c>
      <c r="B796" s="2" t="s">
        <v>123</v>
      </c>
      <c r="C796" s="116" t="s">
        <v>1856</v>
      </c>
      <c r="D796" s="135" t="s">
        <v>1143</v>
      </c>
      <c r="E796" s="118" t="s">
        <v>86</v>
      </c>
      <c r="F796" s="124">
        <v>3</v>
      </c>
      <c r="G796" s="41"/>
      <c r="H796" s="3">
        <f>ROUND(_xlfn.IFERROR(F796*G796," - "),2)</f>
        <v>0</v>
      </c>
      <c r="I796" s="121" t="e">
        <f>H796/$G$1758</f>
        <v>#DIV/0!</v>
      </c>
      <c r="J796" s="122" t="e">
        <f>#REF!</f>
        <v>#REF!</v>
      </c>
    </row>
    <row r="797" spans="1:10" s="12" customFormat="1" ht="25.5" outlineLevel="1">
      <c r="A797" s="7" t="s">
        <v>1221</v>
      </c>
      <c r="B797" s="5" t="s">
        <v>275</v>
      </c>
      <c r="C797" s="116" t="s">
        <v>2128</v>
      </c>
      <c r="D797" s="117" t="s">
        <v>2250</v>
      </c>
      <c r="E797" s="118" t="s">
        <v>660</v>
      </c>
      <c r="F797" s="129">
        <v>10</v>
      </c>
      <c r="G797" s="41"/>
      <c r="H797" s="3">
        <f>ROUND(_xlfn.IFERROR(F797*G797," - "),2)</f>
        <v>0</v>
      </c>
      <c r="I797" s="123" t="e">
        <f>H797/$G$1758</f>
        <v>#DIV/0!</v>
      </c>
      <c r="J797" s="122" t="e">
        <f>#REF!</f>
        <v>#REF!</v>
      </c>
    </row>
    <row r="798" spans="1:10" s="12" customFormat="1" ht="25.5" outlineLevel="1">
      <c r="A798" s="7" t="s">
        <v>1222</v>
      </c>
      <c r="B798" s="5" t="s">
        <v>274</v>
      </c>
      <c r="C798" s="116" t="s">
        <v>2128</v>
      </c>
      <c r="D798" s="117" t="s">
        <v>2251</v>
      </c>
      <c r="E798" s="118" t="s">
        <v>660</v>
      </c>
      <c r="F798" s="129">
        <v>10</v>
      </c>
      <c r="G798" s="41"/>
      <c r="H798" s="3">
        <f>ROUND(_xlfn.IFERROR(F798*G798," - "),2)</f>
        <v>0</v>
      </c>
      <c r="I798" s="123" t="e">
        <f>H798/$G$1758</f>
        <v>#DIV/0!</v>
      </c>
      <c r="J798" s="122" t="e">
        <f>#REF!</f>
        <v>#REF!</v>
      </c>
    </row>
    <row r="799" spans="1:10" ht="25.5" outlineLevel="1">
      <c r="A799" s="7" t="s">
        <v>1223</v>
      </c>
      <c r="B799" s="5" t="s">
        <v>281</v>
      </c>
      <c r="C799" s="116" t="s">
        <v>2128</v>
      </c>
      <c r="D799" s="117" t="s">
        <v>2274</v>
      </c>
      <c r="E799" s="118" t="s">
        <v>2130</v>
      </c>
      <c r="F799" s="129">
        <v>1.71</v>
      </c>
      <c r="G799" s="41"/>
      <c r="H799" s="3">
        <f>ROUND(_xlfn.IFERROR(F799*G799," - "),2)</f>
        <v>0</v>
      </c>
      <c r="I799" s="123" t="e">
        <f>H799/$G$1758</f>
        <v>#DIV/0!</v>
      </c>
      <c r="J799" s="122" t="e">
        <f>#REF!</f>
        <v>#REF!</v>
      </c>
    </row>
    <row r="800" spans="1:10" ht="12.75" outlineLevel="1">
      <c r="A800" s="7" t="s">
        <v>1224</v>
      </c>
      <c r="B800" s="18" t="s">
        <v>1028</v>
      </c>
      <c r="C800" s="116" t="s">
        <v>1856</v>
      </c>
      <c r="D800" s="117" t="s">
        <v>2280</v>
      </c>
      <c r="E800" s="118" t="s">
        <v>2130</v>
      </c>
      <c r="F800" s="129">
        <v>1500</v>
      </c>
      <c r="G800" s="41"/>
      <c r="H800" s="3">
        <f>ROUND(_xlfn.IFERROR(F800*G800," - "),2)</f>
        <v>0</v>
      </c>
      <c r="I800" s="123" t="e">
        <f>H800/$G$1758</f>
        <v>#DIV/0!</v>
      </c>
      <c r="J800" s="122" t="e">
        <f>#REF!</f>
        <v>#REF!</v>
      </c>
    </row>
    <row r="801" spans="1:10" ht="13.5" outlineLevel="1" thickBot="1">
      <c r="A801" s="7" t="s">
        <v>1225</v>
      </c>
      <c r="B801" s="18" t="s">
        <v>850</v>
      </c>
      <c r="C801" s="116" t="s">
        <v>1856</v>
      </c>
      <c r="D801" s="117" t="s">
        <v>2281</v>
      </c>
      <c r="E801" s="118" t="s">
        <v>2130</v>
      </c>
      <c r="F801" s="129">
        <v>2412.55</v>
      </c>
      <c r="G801" s="41"/>
      <c r="H801" s="3">
        <f>ROUND(_xlfn.IFERROR(F801*G801," - "),2)</f>
        <v>0</v>
      </c>
      <c r="I801" s="123" t="e">
        <f>H801/$G$1758</f>
        <v>#DIV/0!</v>
      </c>
      <c r="J801" s="122" t="e">
        <f>#REF!</f>
        <v>#REF!</v>
      </c>
    </row>
    <row r="802" spans="1:10" ht="15.75" thickBot="1">
      <c r="A802" s="264">
        <v>6</v>
      </c>
      <c r="B802" s="265"/>
      <c r="C802" s="106"/>
      <c r="D802" s="107" t="s">
        <v>1427</v>
      </c>
      <c r="E802" s="108">
        <f>ROUND(SUM(E803+E807+E813+E825+E840+E853+E862+E872+E886+E909+E927+E956+E961+E982+E1003),2)</f>
        <v>0</v>
      </c>
      <c r="F802" s="108"/>
      <c r="G802" s="108"/>
      <c r="H802" s="109"/>
      <c r="I802" s="110" t="e">
        <f>E802/$G$1758</f>
        <v>#DIV/0!</v>
      </c>
      <c r="J802" s="122" t="e">
        <f>#REF!</f>
        <v>#REF!</v>
      </c>
    </row>
    <row r="803" spans="1:10" s="12" customFormat="1" ht="14.25" outlineLevel="1">
      <c r="A803" s="267" t="s">
        <v>60</v>
      </c>
      <c r="B803" s="268"/>
      <c r="C803" s="112"/>
      <c r="D803" s="113" t="s">
        <v>18</v>
      </c>
      <c r="E803" s="114">
        <f>SUM(H804:H806)</f>
        <v>0</v>
      </c>
      <c r="F803" s="114"/>
      <c r="G803" s="114"/>
      <c r="H803" s="114"/>
      <c r="I803" s="115" t="e">
        <f>E803/$G$1758</f>
        <v>#DIV/0!</v>
      </c>
      <c r="J803" s="122" t="e">
        <f>#REF!</f>
        <v>#REF!</v>
      </c>
    </row>
    <row r="804" spans="1:10" s="12" customFormat="1" ht="14.25" outlineLevel="1">
      <c r="A804" s="7" t="s">
        <v>61</v>
      </c>
      <c r="B804" s="2" t="s">
        <v>284</v>
      </c>
      <c r="C804" s="116" t="s">
        <v>2128</v>
      </c>
      <c r="D804" s="117" t="s">
        <v>2141</v>
      </c>
      <c r="E804" s="118" t="s">
        <v>86</v>
      </c>
      <c r="F804" s="124">
        <v>5</v>
      </c>
      <c r="G804" s="41"/>
      <c r="H804" s="3">
        <f>ROUND(_xlfn.IFERROR(F804*G804," - "),2)</f>
        <v>0</v>
      </c>
      <c r="I804" s="121" t="e">
        <f>H804/$G$1758</f>
        <v>#DIV/0!</v>
      </c>
      <c r="J804" s="122" t="e">
        <f>#REF!</f>
        <v>#REF!</v>
      </c>
    </row>
    <row r="805" spans="1:10" s="12" customFormat="1" ht="14.25" outlineLevel="1">
      <c r="A805" s="7" t="s">
        <v>62</v>
      </c>
      <c r="B805" s="4" t="s">
        <v>285</v>
      </c>
      <c r="C805" s="116" t="s">
        <v>2128</v>
      </c>
      <c r="D805" s="117" t="s">
        <v>2142</v>
      </c>
      <c r="E805" s="118" t="s">
        <v>86</v>
      </c>
      <c r="F805" s="119">
        <v>5</v>
      </c>
      <c r="G805" s="41"/>
      <c r="H805" s="3">
        <f>ROUND(_xlfn.IFERROR(F805*G805," - "),2)</f>
        <v>0</v>
      </c>
      <c r="I805" s="123" t="e">
        <f>H805/$G$1758</f>
        <v>#DIV/0!</v>
      </c>
      <c r="J805" s="122" t="e">
        <f>#REF!</f>
        <v>#REF!</v>
      </c>
    </row>
    <row r="806" spans="1:10" s="12" customFormat="1" ht="14.25" outlineLevel="1">
      <c r="A806" s="7" t="s">
        <v>63</v>
      </c>
      <c r="B806" s="4" t="s">
        <v>286</v>
      </c>
      <c r="C806" s="116" t="s">
        <v>2128</v>
      </c>
      <c r="D806" s="117" t="s">
        <v>2143</v>
      </c>
      <c r="E806" s="118" t="s">
        <v>86</v>
      </c>
      <c r="F806" s="119">
        <v>5</v>
      </c>
      <c r="G806" s="41"/>
      <c r="H806" s="3">
        <f>ROUND(_xlfn.IFERROR(F806*G806," - "),2)</f>
        <v>0</v>
      </c>
      <c r="I806" s="123" t="e">
        <f>H806/$G$1758</f>
        <v>#DIV/0!</v>
      </c>
      <c r="J806" s="122" t="e">
        <f>#REF!</f>
        <v>#REF!</v>
      </c>
    </row>
    <row r="807" spans="1:10" s="12" customFormat="1" ht="14.25" outlineLevel="1">
      <c r="A807" s="262" t="s">
        <v>64</v>
      </c>
      <c r="B807" s="263"/>
      <c r="C807" s="125"/>
      <c r="D807" s="126" t="s">
        <v>770</v>
      </c>
      <c r="E807" s="127">
        <f>SUM(H808:H812)</f>
        <v>0</v>
      </c>
      <c r="F807" s="127"/>
      <c r="G807" s="127"/>
      <c r="H807" s="127"/>
      <c r="I807" s="128" t="e">
        <f>E807/$G$1758</f>
        <v>#DIV/0!</v>
      </c>
      <c r="J807" s="122" t="e">
        <f>#REF!</f>
        <v>#REF!</v>
      </c>
    </row>
    <row r="808" spans="1:10" s="12" customFormat="1" ht="14.25" outlineLevel="1">
      <c r="A808" s="7" t="s">
        <v>65</v>
      </c>
      <c r="B808" s="17" t="s">
        <v>196</v>
      </c>
      <c r="C808" s="116" t="s">
        <v>2128</v>
      </c>
      <c r="D808" s="117" t="s">
        <v>2144</v>
      </c>
      <c r="E808" s="118" t="s">
        <v>2130</v>
      </c>
      <c r="F808" s="124">
        <v>6</v>
      </c>
      <c r="G808" s="120"/>
      <c r="H808" s="3">
        <f>ROUND(_xlfn.IFERROR(F808*G808," - "),2)</f>
        <v>0</v>
      </c>
      <c r="I808" s="121" t="e">
        <f>H808/$G$1758</f>
        <v>#DIV/0!</v>
      </c>
      <c r="J808" s="122" t="e">
        <f>#REF!</f>
        <v>#REF!</v>
      </c>
    </row>
    <row r="809" spans="1:10" s="12" customFormat="1" ht="14.25" outlineLevel="1">
      <c r="A809" s="7" t="s">
        <v>66</v>
      </c>
      <c r="B809" s="17" t="s">
        <v>341</v>
      </c>
      <c r="C809" s="116" t="s">
        <v>1856</v>
      </c>
      <c r="D809" s="117" t="s">
        <v>2145</v>
      </c>
      <c r="E809" s="118" t="s">
        <v>86</v>
      </c>
      <c r="F809" s="129">
        <v>40</v>
      </c>
      <c r="G809" s="120"/>
      <c r="H809" s="3">
        <f>ROUND(_xlfn.IFERROR(F809*G809," - "),2)</f>
        <v>0</v>
      </c>
      <c r="I809" s="123" t="e">
        <f>H809/$G$1758</f>
        <v>#DIV/0!</v>
      </c>
      <c r="J809" s="122" t="e">
        <f>#REF!</f>
        <v>#REF!</v>
      </c>
    </row>
    <row r="810" spans="1:10" s="12" customFormat="1" ht="25.5" outlineLevel="1">
      <c r="A810" s="7" t="s">
        <v>67</v>
      </c>
      <c r="B810" s="17" t="s">
        <v>1025</v>
      </c>
      <c r="C810" s="116" t="s">
        <v>1856</v>
      </c>
      <c r="D810" s="117" t="s">
        <v>2146</v>
      </c>
      <c r="E810" s="118" t="s">
        <v>660</v>
      </c>
      <c r="F810" s="129">
        <v>30</v>
      </c>
      <c r="G810" s="120"/>
      <c r="H810" s="3">
        <f>ROUND(_xlfn.IFERROR(F810*G810," - "),2)</f>
        <v>0</v>
      </c>
      <c r="I810" s="123" t="e">
        <f>H810/$G$1758</f>
        <v>#DIV/0!</v>
      </c>
      <c r="J810" s="122" t="e">
        <f>#REF!</f>
        <v>#REF!</v>
      </c>
    </row>
    <row r="811" spans="1:10" s="12" customFormat="1" ht="25.5" outlineLevel="1">
      <c r="A811" s="7" t="s">
        <v>477</v>
      </c>
      <c r="B811" s="17" t="s">
        <v>736</v>
      </c>
      <c r="C811" s="116" t="s">
        <v>1856</v>
      </c>
      <c r="D811" s="117" t="s">
        <v>2147</v>
      </c>
      <c r="E811" s="118" t="s">
        <v>2130</v>
      </c>
      <c r="F811" s="129">
        <v>30</v>
      </c>
      <c r="G811" s="120"/>
      <c r="H811" s="3">
        <f>ROUND(_xlfn.IFERROR(F811*G811," - "),2)</f>
        <v>0</v>
      </c>
      <c r="I811" s="123" t="e">
        <f>H811/$G$1758</f>
        <v>#DIV/0!</v>
      </c>
      <c r="J811" s="122" t="e">
        <f>#REF!</f>
        <v>#REF!</v>
      </c>
    </row>
    <row r="812" spans="1:10" s="12" customFormat="1" ht="14.25" outlineLevel="1">
      <c r="A812" s="7" t="s">
        <v>478</v>
      </c>
      <c r="B812" s="17" t="s">
        <v>737</v>
      </c>
      <c r="C812" s="116" t="s">
        <v>1856</v>
      </c>
      <c r="D812" s="117" t="s">
        <v>2148</v>
      </c>
      <c r="E812" s="118" t="s">
        <v>2130</v>
      </c>
      <c r="F812" s="129">
        <v>30</v>
      </c>
      <c r="G812" s="120"/>
      <c r="H812" s="3">
        <f>ROUND(_xlfn.IFERROR(F812*G812," - "),2)</f>
        <v>0</v>
      </c>
      <c r="I812" s="123" t="e">
        <f>H812/$G$1758</f>
        <v>#DIV/0!</v>
      </c>
      <c r="J812" s="122" t="e">
        <f>#REF!</f>
        <v>#REF!</v>
      </c>
    </row>
    <row r="813" spans="1:10" s="12" customFormat="1" ht="14.25" outlineLevel="1">
      <c r="A813" s="259" t="s">
        <v>68</v>
      </c>
      <c r="B813" s="261"/>
      <c r="C813" s="130"/>
      <c r="D813" s="131" t="s">
        <v>751</v>
      </c>
      <c r="E813" s="132">
        <f>SUM(H814:H824)</f>
        <v>0</v>
      </c>
      <c r="F813" s="127"/>
      <c r="G813" s="127"/>
      <c r="H813" s="127"/>
      <c r="I813" s="128" t="e">
        <f>E813/$G$1758</f>
        <v>#DIV/0!</v>
      </c>
      <c r="J813" s="122" t="e">
        <f>#REF!</f>
        <v>#REF!</v>
      </c>
    </row>
    <row r="814" spans="1:10" s="12" customFormat="1" ht="14.25" outlineLevel="1">
      <c r="A814" s="7" t="s">
        <v>69</v>
      </c>
      <c r="B814" s="2" t="s">
        <v>307</v>
      </c>
      <c r="C814" s="116" t="s">
        <v>1856</v>
      </c>
      <c r="D814" s="117" t="s">
        <v>2149</v>
      </c>
      <c r="E814" s="118" t="s">
        <v>2150</v>
      </c>
      <c r="F814" s="133">
        <v>17.44</v>
      </c>
      <c r="G814" s="41"/>
      <c r="H814" s="3">
        <f>ROUND(_xlfn.IFERROR(F814*G814," - "),2)</f>
        <v>0</v>
      </c>
      <c r="I814" s="121" t="e">
        <f>H814/$G$1758</f>
        <v>#DIV/0!</v>
      </c>
      <c r="J814" s="122" t="e">
        <f>#REF!</f>
        <v>#REF!</v>
      </c>
    </row>
    <row r="815" spans="1:10" s="12" customFormat="1" ht="14.25" outlineLevel="1">
      <c r="A815" s="7" t="s">
        <v>70</v>
      </c>
      <c r="B815" s="5" t="s">
        <v>199</v>
      </c>
      <c r="C815" s="116" t="s">
        <v>2128</v>
      </c>
      <c r="D815" s="117" t="s">
        <v>2282</v>
      </c>
      <c r="E815" s="118" t="s">
        <v>2150</v>
      </c>
      <c r="F815" s="119">
        <v>19.24</v>
      </c>
      <c r="G815" s="41"/>
      <c r="H815" s="3">
        <f>ROUND(_xlfn.IFERROR(F815*G815," - "),2)</f>
        <v>0</v>
      </c>
      <c r="I815" s="134" t="e">
        <f>H815/$G$1758</f>
        <v>#DIV/0!</v>
      </c>
      <c r="J815" s="122" t="e">
        <f>#REF!</f>
        <v>#REF!</v>
      </c>
    </row>
    <row r="816" spans="1:10" s="12" customFormat="1" ht="25.5" outlineLevel="1">
      <c r="A816" s="7" t="s">
        <v>71</v>
      </c>
      <c r="B816" s="20">
        <v>97629</v>
      </c>
      <c r="C816" s="116" t="s">
        <v>2127</v>
      </c>
      <c r="D816" s="117" t="s">
        <v>2318</v>
      </c>
      <c r="E816" s="118" t="s">
        <v>2150</v>
      </c>
      <c r="F816" s="119">
        <v>3.75</v>
      </c>
      <c r="G816" s="41"/>
      <c r="H816" s="3">
        <f>ROUND(_xlfn.IFERROR(F816*G816," - "),2)</f>
        <v>0</v>
      </c>
      <c r="I816" s="134" t="e">
        <f>H816/$G$1758</f>
        <v>#DIV/0!</v>
      </c>
      <c r="J816" s="122" t="e">
        <f>#REF!</f>
        <v>#REF!</v>
      </c>
    </row>
    <row r="817" spans="1:10" s="12" customFormat="1" ht="25.5" outlineLevel="1">
      <c r="A817" s="7" t="s">
        <v>163</v>
      </c>
      <c r="B817" s="5" t="s">
        <v>223</v>
      </c>
      <c r="C817" s="116" t="s">
        <v>2128</v>
      </c>
      <c r="D817" s="117" t="s">
        <v>2151</v>
      </c>
      <c r="E817" s="118" t="s">
        <v>660</v>
      </c>
      <c r="F817" s="119">
        <v>19.19</v>
      </c>
      <c r="G817" s="41"/>
      <c r="H817" s="3">
        <f>ROUND(_xlfn.IFERROR(F817*G817," - "),2)</f>
        <v>0</v>
      </c>
      <c r="I817" s="134" t="e">
        <f>H817/$G$1758</f>
        <v>#DIV/0!</v>
      </c>
      <c r="J817" s="122" t="e">
        <f>#REF!</f>
        <v>#REF!</v>
      </c>
    </row>
    <row r="818" spans="1:10" s="12" customFormat="1" ht="25.5" outlineLevel="1">
      <c r="A818" s="7" t="s">
        <v>164</v>
      </c>
      <c r="B818" s="5" t="s">
        <v>186</v>
      </c>
      <c r="C818" s="116" t="s">
        <v>1856</v>
      </c>
      <c r="D818" s="117" t="s">
        <v>2152</v>
      </c>
      <c r="E818" s="118" t="s">
        <v>2150</v>
      </c>
      <c r="F818" s="119">
        <v>26.67</v>
      </c>
      <c r="G818" s="41"/>
      <c r="H818" s="3">
        <f>ROUND(_xlfn.IFERROR(F818*G818," - "),2)</f>
        <v>0</v>
      </c>
      <c r="I818" s="134" t="e">
        <f>H818/$G$1758</f>
        <v>#DIV/0!</v>
      </c>
      <c r="J818" s="122" t="e">
        <f>#REF!</f>
        <v>#REF!</v>
      </c>
    </row>
    <row r="819" spans="1:10" s="12" customFormat="1" ht="14.25" outlineLevel="1">
      <c r="A819" s="7" t="s">
        <v>177</v>
      </c>
      <c r="B819" s="5" t="s">
        <v>243</v>
      </c>
      <c r="C819" s="116" t="s">
        <v>2128</v>
      </c>
      <c r="D819" s="117" t="s">
        <v>2153</v>
      </c>
      <c r="E819" s="118" t="s">
        <v>2150</v>
      </c>
      <c r="F819" s="119">
        <v>1.03</v>
      </c>
      <c r="G819" s="41"/>
      <c r="H819" s="3">
        <f>ROUND(_xlfn.IFERROR(F819*G819," - "),2)</f>
        <v>0</v>
      </c>
      <c r="I819" s="134" t="e">
        <f>H819/$G$1758</f>
        <v>#DIV/0!</v>
      </c>
      <c r="J819" s="122" t="e">
        <f>#REF!</f>
        <v>#REF!</v>
      </c>
    </row>
    <row r="820" spans="1:10" s="12" customFormat="1" ht="25.5" outlineLevel="1">
      <c r="A820" s="7" t="s">
        <v>178</v>
      </c>
      <c r="B820" s="5" t="s">
        <v>206</v>
      </c>
      <c r="C820" s="116" t="s">
        <v>2128</v>
      </c>
      <c r="D820" s="117" t="s">
        <v>2154</v>
      </c>
      <c r="E820" s="118" t="s">
        <v>2130</v>
      </c>
      <c r="F820" s="119">
        <v>86.33</v>
      </c>
      <c r="G820" s="41"/>
      <c r="H820" s="3">
        <f>ROUND(_xlfn.IFERROR(F820*G820," - "),2)</f>
        <v>0</v>
      </c>
      <c r="I820" s="134" t="e">
        <f>H820/$G$1758</f>
        <v>#DIV/0!</v>
      </c>
      <c r="J820" s="122" t="e">
        <f>#REF!</f>
        <v>#REF!</v>
      </c>
    </row>
    <row r="821" spans="1:10" s="12" customFormat="1" ht="14.25" outlineLevel="1">
      <c r="A821" s="7" t="s">
        <v>172</v>
      </c>
      <c r="B821" s="5" t="s">
        <v>332</v>
      </c>
      <c r="C821" s="116" t="s">
        <v>1856</v>
      </c>
      <c r="D821" s="135" t="s">
        <v>752</v>
      </c>
      <c r="E821" s="118" t="s">
        <v>2130</v>
      </c>
      <c r="F821" s="119">
        <v>3.1</v>
      </c>
      <c r="G821" s="41"/>
      <c r="H821" s="3">
        <f>ROUND(_xlfn.IFERROR(F821*G821," - "),2)</f>
        <v>0</v>
      </c>
      <c r="I821" s="134" t="e">
        <f>H821/$G$1758</f>
        <v>#DIV/0!</v>
      </c>
      <c r="J821" s="122" t="e">
        <f>#REF!</f>
        <v>#REF!</v>
      </c>
    </row>
    <row r="822" spans="1:10" s="12" customFormat="1" ht="14.25" outlineLevel="1">
      <c r="A822" s="7" t="s">
        <v>179</v>
      </c>
      <c r="B822" s="5" t="s">
        <v>332</v>
      </c>
      <c r="C822" s="116" t="s">
        <v>1856</v>
      </c>
      <c r="D822" s="117" t="s">
        <v>2155</v>
      </c>
      <c r="E822" s="118" t="s">
        <v>2130</v>
      </c>
      <c r="F822" s="119">
        <v>256.64</v>
      </c>
      <c r="G822" s="41"/>
      <c r="H822" s="3">
        <f>ROUND(_xlfn.IFERROR(F822*G822," - "),2)</f>
        <v>0</v>
      </c>
      <c r="I822" s="134" t="e">
        <f>H822/$G$1758</f>
        <v>#DIV/0!</v>
      </c>
      <c r="J822" s="122" t="e">
        <f>#REF!</f>
        <v>#REF!</v>
      </c>
    </row>
    <row r="823" spans="1:10" s="12" customFormat="1" ht="14.25" outlineLevel="1">
      <c r="A823" s="7" t="s">
        <v>479</v>
      </c>
      <c r="B823" s="5" t="s">
        <v>201</v>
      </c>
      <c r="C823" s="116" t="s">
        <v>2128</v>
      </c>
      <c r="D823" s="117" t="s">
        <v>2156</v>
      </c>
      <c r="E823" s="118" t="s">
        <v>2130</v>
      </c>
      <c r="F823" s="119">
        <v>332.43</v>
      </c>
      <c r="G823" s="41"/>
      <c r="H823" s="3">
        <f>ROUND(_xlfn.IFERROR(F823*G823," - "),2)</f>
        <v>0</v>
      </c>
      <c r="I823" s="134" t="e">
        <f>H823/$G$1758</f>
        <v>#DIV/0!</v>
      </c>
      <c r="J823" s="122" t="e">
        <f>#REF!</f>
        <v>#REF!</v>
      </c>
    </row>
    <row r="824" spans="1:10" s="12" customFormat="1" ht="25.5" outlineLevel="1">
      <c r="A824" s="7" t="s">
        <v>480</v>
      </c>
      <c r="B824" s="5" t="s">
        <v>326</v>
      </c>
      <c r="C824" s="116" t="s">
        <v>1856</v>
      </c>
      <c r="D824" s="117" t="s">
        <v>2157</v>
      </c>
      <c r="E824" s="118" t="s">
        <v>2130</v>
      </c>
      <c r="F824" s="119">
        <v>4.43</v>
      </c>
      <c r="G824" s="41"/>
      <c r="H824" s="3">
        <f>ROUND(_xlfn.IFERROR(F824*G824," - "),2)</f>
        <v>0</v>
      </c>
      <c r="I824" s="134" t="e">
        <f>H824/$G$1758</f>
        <v>#DIV/0!</v>
      </c>
      <c r="J824" s="122" t="e">
        <f>#REF!</f>
        <v>#REF!</v>
      </c>
    </row>
    <row r="825" spans="1:10" s="12" customFormat="1" ht="14.25" outlineLevel="1">
      <c r="A825" s="259" t="s">
        <v>481</v>
      </c>
      <c r="B825" s="261"/>
      <c r="C825" s="125"/>
      <c r="D825" s="126" t="s">
        <v>1137</v>
      </c>
      <c r="E825" s="127">
        <f>SUM(H826:H839)</f>
        <v>0</v>
      </c>
      <c r="F825" s="127"/>
      <c r="G825" s="127"/>
      <c r="H825" s="127"/>
      <c r="I825" s="128" t="e">
        <f>E825/$G$1758</f>
        <v>#DIV/0!</v>
      </c>
      <c r="J825" s="122" t="e">
        <f>#REF!</f>
        <v>#REF!</v>
      </c>
    </row>
    <row r="826" spans="1:10" s="12" customFormat="1" ht="14.25" outlineLevel="1">
      <c r="A826" s="7" t="s">
        <v>482</v>
      </c>
      <c r="B826" s="2" t="s">
        <v>693</v>
      </c>
      <c r="C826" s="116" t="s">
        <v>1856</v>
      </c>
      <c r="D826" s="117" t="s">
        <v>2167</v>
      </c>
      <c r="E826" s="118" t="s">
        <v>2130</v>
      </c>
      <c r="F826" s="133">
        <v>11.15</v>
      </c>
      <c r="G826" s="41"/>
      <c r="H826" s="3">
        <f>ROUND(_xlfn.IFERROR(F826*G826," - "),2)</f>
        <v>0</v>
      </c>
      <c r="I826" s="121" t="e">
        <f>H826/$G$1758</f>
        <v>#DIV/0!</v>
      </c>
      <c r="J826" s="122" t="e">
        <f>#REF!</f>
        <v>#REF!</v>
      </c>
    </row>
    <row r="827" spans="1:10" s="12" customFormat="1" ht="14.25" outlineLevel="1">
      <c r="A827" s="7" t="s">
        <v>483</v>
      </c>
      <c r="B827" s="2" t="s">
        <v>153</v>
      </c>
      <c r="C827" s="116" t="s">
        <v>1856</v>
      </c>
      <c r="D827" s="117" t="s">
        <v>2158</v>
      </c>
      <c r="E827" s="118" t="s">
        <v>2130</v>
      </c>
      <c r="F827" s="133">
        <v>178.17</v>
      </c>
      <c r="G827" s="41"/>
      <c r="H827" s="3">
        <f>ROUND(_xlfn.IFERROR(F827*G827," - "),2)</f>
        <v>0</v>
      </c>
      <c r="I827" s="121" t="e">
        <f>H827/$G$1758</f>
        <v>#DIV/0!</v>
      </c>
      <c r="J827" s="122" t="e">
        <f>#REF!</f>
        <v>#REF!</v>
      </c>
    </row>
    <row r="828" spans="1:10" s="12" customFormat="1" ht="14.25" outlineLevel="1">
      <c r="A828" s="7" t="s">
        <v>484</v>
      </c>
      <c r="B828" s="5" t="s">
        <v>1246</v>
      </c>
      <c r="C828" s="116" t="s">
        <v>1856</v>
      </c>
      <c r="D828" s="117" t="s">
        <v>2161</v>
      </c>
      <c r="E828" s="118" t="s">
        <v>2130</v>
      </c>
      <c r="F828" s="119">
        <v>178.17</v>
      </c>
      <c r="G828" s="41"/>
      <c r="H828" s="3">
        <f>ROUND(_xlfn.IFERROR(F828*G828," - "),2)</f>
        <v>0</v>
      </c>
      <c r="I828" s="134" t="e">
        <f>H828/$G$1758</f>
        <v>#DIV/0!</v>
      </c>
      <c r="J828" s="122" t="e">
        <f>#REF!</f>
        <v>#REF!</v>
      </c>
    </row>
    <row r="829" spans="1:10" s="12" customFormat="1" ht="14.25" outlineLevel="1">
      <c r="A829" s="7" t="s">
        <v>485</v>
      </c>
      <c r="B829" s="20" t="s">
        <v>1038</v>
      </c>
      <c r="C829" s="116" t="s">
        <v>1856</v>
      </c>
      <c r="D829" s="117" t="s">
        <v>2283</v>
      </c>
      <c r="E829" s="118" t="s">
        <v>2130</v>
      </c>
      <c r="F829" s="119">
        <v>5.14</v>
      </c>
      <c r="G829" s="41"/>
      <c r="H829" s="3">
        <f>ROUND(_xlfn.IFERROR(F829*G829," - "),2)</f>
        <v>0</v>
      </c>
      <c r="I829" s="134" t="e">
        <f>H829/$G$1758</f>
        <v>#DIV/0!</v>
      </c>
      <c r="J829" s="122" t="e">
        <f>#REF!</f>
        <v>#REF!</v>
      </c>
    </row>
    <row r="830" spans="1:10" s="12" customFormat="1" ht="14.25" outlineLevel="1">
      <c r="A830" s="7" t="s">
        <v>486</v>
      </c>
      <c r="B830" s="20" t="s">
        <v>1039</v>
      </c>
      <c r="C830" s="116" t="s">
        <v>1856</v>
      </c>
      <c r="D830" s="117" t="s">
        <v>2284</v>
      </c>
      <c r="E830" s="118" t="s">
        <v>2150</v>
      </c>
      <c r="F830" s="119">
        <v>13.55</v>
      </c>
      <c r="G830" s="41"/>
      <c r="H830" s="3">
        <f>ROUND(_xlfn.IFERROR(F830*G830," - "),2)</f>
        <v>0</v>
      </c>
      <c r="I830" s="134" t="e">
        <f>H830/$G$1758</f>
        <v>#DIV/0!</v>
      </c>
      <c r="J830" s="122" t="e">
        <f>#REF!</f>
        <v>#REF!</v>
      </c>
    </row>
    <row r="831" spans="1:10" s="12" customFormat="1" ht="14.25" outlineLevel="1">
      <c r="A831" s="7" t="s">
        <v>487</v>
      </c>
      <c r="B831" s="5" t="s">
        <v>1040</v>
      </c>
      <c r="C831" s="116" t="s">
        <v>1856</v>
      </c>
      <c r="D831" s="117" t="s">
        <v>2160</v>
      </c>
      <c r="E831" s="118" t="s">
        <v>2130</v>
      </c>
      <c r="F831" s="119">
        <v>31.15</v>
      </c>
      <c r="G831" s="41"/>
      <c r="H831" s="3">
        <f>ROUND(_xlfn.IFERROR(F831*G831," - "),2)</f>
        <v>0</v>
      </c>
      <c r="I831" s="134" t="e">
        <f>H831/$G$1758</f>
        <v>#DIV/0!</v>
      </c>
      <c r="J831" s="122" t="e">
        <f>#REF!</f>
        <v>#REF!</v>
      </c>
    </row>
    <row r="832" spans="1:10" s="12" customFormat="1" ht="14.25" outlineLevel="1">
      <c r="A832" s="7" t="s">
        <v>488</v>
      </c>
      <c r="B832" s="5" t="s">
        <v>639</v>
      </c>
      <c r="C832" s="116" t="s">
        <v>1856</v>
      </c>
      <c r="D832" s="117" t="s">
        <v>2178</v>
      </c>
      <c r="E832" s="118" t="s">
        <v>659</v>
      </c>
      <c r="F832" s="119">
        <v>300</v>
      </c>
      <c r="G832" s="41"/>
      <c r="H832" s="3">
        <f>ROUND(_xlfn.IFERROR(F832*G832," - "),2)</f>
        <v>0</v>
      </c>
      <c r="I832" s="134" t="e">
        <f>H832/$G$1758</f>
        <v>#DIV/0!</v>
      </c>
      <c r="J832" s="122" t="e">
        <f>#REF!</f>
        <v>#REF!</v>
      </c>
    </row>
    <row r="833" spans="1:10" s="12" customFormat="1" ht="14.25" outlineLevel="1">
      <c r="A833" s="7" t="s">
        <v>489</v>
      </c>
      <c r="B833" s="5" t="s">
        <v>705</v>
      </c>
      <c r="C833" s="116" t="s">
        <v>1856</v>
      </c>
      <c r="D833" s="117" t="s">
        <v>2323</v>
      </c>
      <c r="E833" s="118" t="s">
        <v>2130</v>
      </c>
      <c r="F833" s="119">
        <v>34.28</v>
      </c>
      <c r="G833" s="41"/>
      <c r="H833" s="3">
        <f>ROUND(_xlfn.IFERROR(F833*G833," - "),2)</f>
        <v>0</v>
      </c>
      <c r="I833" s="134" t="e">
        <f>H833/$G$1758</f>
        <v>#DIV/0!</v>
      </c>
      <c r="J833" s="122" t="e">
        <f>#REF!</f>
        <v>#REF!</v>
      </c>
    </row>
    <row r="834" spans="1:10" s="12" customFormat="1" ht="14.25" outlineLevel="1">
      <c r="A834" s="7" t="s">
        <v>490</v>
      </c>
      <c r="B834" s="5" t="s">
        <v>333</v>
      </c>
      <c r="C834" s="116" t="s">
        <v>1856</v>
      </c>
      <c r="D834" s="117" t="s">
        <v>2159</v>
      </c>
      <c r="E834" s="118" t="s">
        <v>2130</v>
      </c>
      <c r="F834" s="119">
        <v>166.97</v>
      </c>
      <c r="G834" s="41"/>
      <c r="H834" s="3">
        <f>ROUND(_xlfn.IFERROR(F834*G834," - "),2)</f>
        <v>0</v>
      </c>
      <c r="I834" s="134" t="e">
        <f>H834/$G$1758</f>
        <v>#DIV/0!</v>
      </c>
      <c r="J834" s="122" t="e">
        <f>#REF!</f>
        <v>#REF!</v>
      </c>
    </row>
    <row r="835" spans="1:10" s="12" customFormat="1" ht="14.25" outlineLevel="1">
      <c r="A835" s="7" t="s">
        <v>491</v>
      </c>
      <c r="B835" s="5" t="s">
        <v>154</v>
      </c>
      <c r="C835" s="116" t="s">
        <v>1856</v>
      </c>
      <c r="D835" s="117" t="s">
        <v>2162</v>
      </c>
      <c r="E835" s="118" t="s">
        <v>660</v>
      </c>
      <c r="F835" s="119">
        <v>87.09</v>
      </c>
      <c r="G835" s="41"/>
      <c r="H835" s="3">
        <f>ROUND(_xlfn.IFERROR(F835*G835," - "),2)</f>
        <v>0</v>
      </c>
      <c r="I835" s="134" t="e">
        <f>H835/$G$1758</f>
        <v>#DIV/0!</v>
      </c>
      <c r="J835" s="122" t="e">
        <f>#REF!</f>
        <v>#REF!</v>
      </c>
    </row>
    <row r="836" spans="1:10" s="12" customFormat="1" ht="14.25" outlineLevel="1">
      <c r="A836" s="7" t="s">
        <v>492</v>
      </c>
      <c r="B836" s="20" t="s">
        <v>1252</v>
      </c>
      <c r="C836" s="116" t="s">
        <v>1856</v>
      </c>
      <c r="D836" s="117" t="s">
        <v>2286</v>
      </c>
      <c r="E836" s="118" t="s">
        <v>2130</v>
      </c>
      <c r="F836" s="119">
        <v>11.2</v>
      </c>
      <c r="G836" s="41"/>
      <c r="H836" s="3">
        <f>ROUND(_xlfn.IFERROR(F836*G836," - "),2)</f>
        <v>0</v>
      </c>
      <c r="I836" s="134" t="e">
        <f>H836/$G$1758</f>
        <v>#DIV/0!</v>
      </c>
      <c r="J836" s="122" t="e">
        <f>#REF!</f>
        <v>#REF!</v>
      </c>
    </row>
    <row r="837" spans="1:10" s="12" customFormat="1" ht="25.5" outlineLevel="1">
      <c r="A837" s="7" t="s">
        <v>493</v>
      </c>
      <c r="B837" s="20" t="s">
        <v>1052</v>
      </c>
      <c r="C837" s="116" t="s">
        <v>1856</v>
      </c>
      <c r="D837" s="117" t="s">
        <v>2169</v>
      </c>
      <c r="E837" s="118" t="s">
        <v>2130</v>
      </c>
      <c r="F837" s="119">
        <v>13.05</v>
      </c>
      <c r="G837" s="41"/>
      <c r="H837" s="3">
        <f>ROUND(_xlfn.IFERROR(F837*G837," - "),2)</f>
        <v>0</v>
      </c>
      <c r="I837" s="134" t="e">
        <f>H837/$G$1758</f>
        <v>#DIV/0!</v>
      </c>
      <c r="J837" s="122" t="e">
        <f>#REF!</f>
        <v>#REF!</v>
      </c>
    </row>
    <row r="838" spans="1:10" s="12" customFormat="1" ht="38.25" outlineLevel="1">
      <c r="A838" s="7" t="s">
        <v>494</v>
      </c>
      <c r="B838" s="17" t="s">
        <v>305</v>
      </c>
      <c r="C838" s="116" t="s">
        <v>2128</v>
      </c>
      <c r="D838" s="135" t="s">
        <v>801</v>
      </c>
      <c r="E838" s="118" t="s">
        <v>2130</v>
      </c>
      <c r="F838" s="119">
        <v>49.87</v>
      </c>
      <c r="G838" s="41"/>
      <c r="H838" s="3">
        <f>ROUND(_xlfn.IFERROR(F838*G838," - "),2)</f>
        <v>0</v>
      </c>
      <c r="I838" s="134" t="e">
        <f>H838/$G$1758</f>
        <v>#DIV/0!</v>
      </c>
      <c r="J838" s="122" t="e">
        <f>#REF!</f>
        <v>#REF!</v>
      </c>
    </row>
    <row r="839" spans="1:10" s="12" customFormat="1" ht="14.25" outlineLevel="1">
      <c r="A839" s="7" t="s">
        <v>495</v>
      </c>
      <c r="B839" s="17" t="s">
        <v>656</v>
      </c>
      <c r="C839" s="116" t="s">
        <v>1856</v>
      </c>
      <c r="D839" s="117" t="s">
        <v>2336</v>
      </c>
      <c r="E839" s="118" t="s">
        <v>660</v>
      </c>
      <c r="F839" s="119">
        <v>93.74</v>
      </c>
      <c r="G839" s="41"/>
      <c r="H839" s="3">
        <f>ROUND(_xlfn.IFERROR(F839*G839," - "),2)</f>
        <v>0</v>
      </c>
      <c r="I839" s="134" t="e">
        <f>H839/$G$1758</f>
        <v>#DIV/0!</v>
      </c>
      <c r="J839" s="122" t="e">
        <f>#REF!</f>
        <v>#REF!</v>
      </c>
    </row>
    <row r="840" spans="1:10" s="12" customFormat="1" ht="14.25" outlineLevel="1">
      <c r="A840" s="259" t="s">
        <v>165</v>
      </c>
      <c r="B840" s="261"/>
      <c r="C840" s="125"/>
      <c r="D840" s="126" t="s">
        <v>1138</v>
      </c>
      <c r="E840" s="127">
        <f>SUM(H841:H852)</f>
        <v>0</v>
      </c>
      <c r="F840" s="127"/>
      <c r="G840" s="127"/>
      <c r="H840" s="127"/>
      <c r="I840" s="128" t="e">
        <f>E840/$G$1758</f>
        <v>#DIV/0!</v>
      </c>
      <c r="J840" s="122" t="e">
        <f>#REF!</f>
        <v>#REF!</v>
      </c>
    </row>
    <row r="841" spans="1:10" s="12" customFormat="1" ht="14.25" outlineLevel="1">
      <c r="A841" s="7" t="s">
        <v>166</v>
      </c>
      <c r="B841" s="2" t="s">
        <v>153</v>
      </c>
      <c r="C841" s="116" t="s">
        <v>1856</v>
      </c>
      <c r="D841" s="117" t="s">
        <v>2158</v>
      </c>
      <c r="E841" s="118" t="s">
        <v>2130</v>
      </c>
      <c r="F841" s="133">
        <v>74.56</v>
      </c>
      <c r="G841" s="41"/>
      <c r="H841" s="3">
        <f>ROUND(_xlfn.IFERROR(F841*G841," - "),2)</f>
        <v>0</v>
      </c>
      <c r="I841" s="121" t="e">
        <f>H841/$G$1758</f>
        <v>#DIV/0!</v>
      </c>
      <c r="J841" s="122" t="e">
        <f>#REF!</f>
        <v>#REF!</v>
      </c>
    </row>
    <row r="842" spans="1:10" s="12" customFormat="1" ht="14.25" outlineLevel="1">
      <c r="A842" s="7" t="s">
        <v>180</v>
      </c>
      <c r="B842" s="5" t="s">
        <v>1246</v>
      </c>
      <c r="C842" s="116" t="s">
        <v>1856</v>
      </c>
      <c r="D842" s="117" t="s">
        <v>2161</v>
      </c>
      <c r="E842" s="118" t="s">
        <v>2130</v>
      </c>
      <c r="F842" s="119">
        <v>74.56</v>
      </c>
      <c r="G842" s="41"/>
      <c r="H842" s="3">
        <f>ROUND(_xlfn.IFERROR(F842*G842," - "),2)</f>
        <v>0</v>
      </c>
      <c r="I842" s="134" t="e">
        <f>H842/$G$1758</f>
        <v>#DIV/0!</v>
      </c>
      <c r="J842" s="122" t="e">
        <f>#REF!</f>
        <v>#REF!</v>
      </c>
    </row>
    <row r="843" spans="1:10" s="12" customFormat="1" ht="14.25" outlineLevel="1">
      <c r="A843" s="7" t="s">
        <v>496</v>
      </c>
      <c r="B843" s="20" t="s">
        <v>1038</v>
      </c>
      <c r="C843" s="116" t="s">
        <v>1856</v>
      </c>
      <c r="D843" s="117" t="s">
        <v>2283</v>
      </c>
      <c r="E843" s="118" t="s">
        <v>2130</v>
      </c>
      <c r="F843" s="119">
        <v>28.46</v>
      </c>
      <c r="G843" s="41"/>
      <c r="H843" s="3">
        <f>ROUND(_xlfn.IFERROR(F843*G843," - "),2)</f>
        <v>0</v>
      </c>
      <c r="I843" s="134" t="e">
        <f>H843/$G$1758</f>
        <v>#DIV/0!</v>
      </c>
      <c r="J843" s="122" t="e">
        <f>#REF!</f>
        <v>#REF!</v>
      </c>
    </row>
    <row r="844" spans="1:10" s="12" customFormat="1" ht="14.25" outlineLevel="1">
      <c r="A844" s="7" t="s">
        <v>497</v>
      </c>
      <c r="B844" s="20" t="s">
        <v>1039</v>
      </c>
      <c r="C844" s="116" t="s">
        <v>1856</v>
      </c>
      <c r="D844" s="117" t="s">
        <v>2284</v>
      </c>
      <c r="E844" s="118" t="s">
        <v>2150</v>
      </c>
      <c r="F844" s="119">
        <v>10.42</v>
      </c>
      <c r="G844" s="41"/>
      <c r="H844" s="3">
        <f>ROUND(_xlfn.IFERROR(F844*G844," - "),2)</f>
        <v>0</v>
      </c>
      <c r="I844" s="134" t="e">
        <f>H844/$G$1758</f>
        <v>#DIV/0!</v>
      </c>
      <c r="J844" s="122" t="e">
        <f>#REF!</f>
        <v>#REF!</v>
      </c>
    </row>
    <row r="845" spans="1:10" s="12" customFormat="1" ht="14.25" outlineLevel="1">
      <c r="A845" s="7" t="s">
        <v>498</v>
      </c>
      <c r="B845" s="5" t="s">
        <v>1040</v>
      </c>
      <c r="C845" s="116" t="s">
        <v>1856</v>
      </c>
      <c r="D845" s="117" t="s">
        <v>2160</v>
      </c>
      <c r="E845" s="118" t="s">
        <v>2130</v>
      </c>
      <c r="F845" s="119">
        <v>82.47</v>
      </c>
      <c r="G845" s="41"/>
      <c r="H845" s="3">
        <f>ROUND(_xlfn.IFERROR(F845*G845," - "),2)</f>
        <v>0</v>
      </c>
      <c r="I845" s="134" t="e">
        <f>H845/$G$1758</f>
        <v>#DIV/0!</v>
      </c>
      <c r="J845" s="122" t="e">
        <f>#REF!</f>
        <v>#REF!</v>
      </c>
    </row>
    <row r="846" spans="1:10" s="12" customFormat="1" ht="14.25" outlineLevel="1">
      <c r="A846" s="7" t="s">
        <v>499</v>
      </c>
      <c r="B846" s="5" t="s">
        <v>639</v>
      </c>
      <c r="C846" s="116" t="s">
        <v>1856</v>
      </c>
      <c r="D846" s="117" t="s">
        <v>2178</v>
      </c>
      <c r="E846" s="118" t="s">
        <v>659</v>
      </c>
      <c r="F846" s="119">
        <v>450</v>
      </c>
      <c r="G846" s="41"/>
      <c r="H846" s="3">
        <f>ROUND(_xlfn.IFERROR(F846*G846," - "),2)</f>
        <v>0</v>
      </c>
      <c r="I846" s="134" t="e">
        <f>H846/$G$1758</f>
        <v>#DIV/0!</v>
      </c>
      <c r="J846" s="122" t="e">
        <f>#REF!</f>
        <v>#REF!</v>
      </c>
    </row>
    <row r="847" spans="1:10" s="12" customFormat="1" ht="25.5" outlineLevel="1">
      <c r="A847" s="7" t="s">
        <v>642</v>
      </c>
      <c r="B847" s="20" t="s">
        <v>1052</v>
      </c>
      <c r="C847" s="116" t="s">
        <v>1856</v>
      </c>
      <c r="D847" s="117" t="s">
        <v>2169</v>
      </c>
      <c r="E847" s="118" t="s">
        <v>2130</v>
      </c>
      <c r="F847" s="119">
        <v>282.31</v>
      </c>
      <c r="G847" s="41"/>
      <c r="H847" s="3">
        <f>ROUND(_xlfn.IFERROR(F847*G847," - "),2)</f>
        <v>0</v>
      </c>
      <c r="I847" s="134" t="e">
        <f>H847/$G$1758</f>
        <v>#DIV/0!</v>
      </c>
      <c r="J847" s="122" t="e">
        <f>#REF!</f>
        <v>#REF!</v>
      </c>
    </row>
    <row r="848" spans="1:10" s="12" customFormat="1" ht="25.5" outlineLevel="1">
      <c r="A848" s="7" t="s">
        <v>643</v>
      </c>
      <c r="B848" s="5" t="s">
        <v>329</v>
      </c>
      <c r="C848" s="116" t="s">
        <v>1856</v>
      </c>
      <c r="D848" s="117" t="s">
        <v>2170</v>
      </c>
      <c r="E848" s="118" t="s">
        <v>2130</v>
      </c>
      <c r="F848" s="119">
        <v>286.64</v>
      </c>
      <c r="G848" s="41"/>
      <c r="H848" s="3">
        <f>ROUND(_xlfn.IFERROR(F848*G848," - "),2)</f>
        <v>0</v>
      </c>
      <c r="I848" s="134" t="e">
        <f>H848/$G$1758</f>
        <v>#DIV/0!</v>
      </c>
      <c r="J848" s="122" t="e">
        <f>#REF!</f>
        <v>#REF!</v>
      </c>
    </row>
    <row r="849" spans="1:10" s="12" customFormat="1" ht="25.5" outlineLevel="1">
      <c r="A849" s="7" t="s">
        <v>1428</v>
      </c>
      <c r="B849" s="5" t="s">
        <v>790</v>
      </c>
      <c r="C849" s="116" t="s">
        <v>1856</v>
      </c>
      <c r="D849" s="117" t="s">
        <v>2171</v>
      </c>
      <c r="E849" s="118" t="s">
        <v>660</v>
      </c>
      <c r="F849" s="119">
        <v>232.46</v>
      </c>
      <c r="G849" s="41"/>
      <c r="H849" s="3">
        <f>ROUND(_xlfn.IFERROR(F849*G849," - "),2)</f>
        <v>0</v>
      </c>
      <c r="I849" s="134" t="e">
        <f>H849/$G$1758</f>
        <v>#DIV/0!</v>
      </c>
      <c r="J849" s="122" t="e">
        <f>#REF!</f>
        <v>#REF!</v>
      </c>
    </row>
    <row r="850" spans="1:10" s="12" customFormat="1" ht="14.25" outlineLevel="1">
      <c r="A850" s="7" t="s">
        <v>1429</v>
      </c>
      <c r="B850" s="17" t="s">
        <v>753</v>
      </c>
      <c r="C850" s="116" t="s">
        <v>1856</v>
      </c>
      <c r="D850" s="117" t="s">
        <v>2173</v>
      </c>
      <c r="E850" s="118" t="s">
        <v>660</v>
      </c>
      <c r="F850" s="119">
        <v>3</v>
      </c>
      <c r="G850" s="41"/>
      <c r="H850" s="3">
        <f>ROUND(_xlfn.IFERROR(F850*G850," - "),2)</f>
        <v>0</v>
      </c>
      <c r="I850" s="134" t="e">
        <f>H850/$G$1758</f>
        <v>#DIV/0!</v>
      </c>
      <c r="J850" s="122" t="e">
        <f>#REF!</f>
        <v>#REF!</v>
      </c>
    </row>
    <row r="851" spans="1:10" s="12" customFormat="1" ht="14.25" outlineLevel="1">
      <c r="A851" s="7" t="s">
        <v>1430</v>
      </c>
      <c r="B851" s="17" t="s">
        <v>170</v>
      </c>
      <c r="C851" s="116" t="s">
        <v>1856</v>
      </c>
      <c r="D851" s="117" t="s">
        <v>2377</v>
      </c>
      <c r="E851" s="118" t="s">
        <v>660</v>
      </c>
      <c r="F851" s="119">
        <v>7.01</v>
      </c>
      <c r="G851" s="41"/>
      <c r="H851" s="3">
        <f>ROUND(_xlfn.IFERROR(F851*G851," - "),2)</f>
        <v>0</v>
      </c>
      <c r="I851" s="134" t="e">
        <f>H851/$G$1758</f>
        <v>#DIV/0!</v>
      </c>
      <c r="J851" s="122" t="e">
        <f>#REF!</f>
        <v>#REF!</v>
      </c>
    </row>
    <row r="852" spans="1:10" s="12" customFormat="1" ht="25.5" outlineLevel="1">
      <c r="A852" s="7" t="s">
        <v>1431</v>
      </c>
      <c r="B852" s="17" t="s">
        <v>1267</v>
      </c>
      <c r="C852" s="116" t="s">
        <v>1856</v>
      </c>
      <c r="D852" s="117" t="s">
        <v>2288</v>
      </c>
      <c r="E852" s="118" t="s">
        <v>660</v>
      </c>
      <c r="F852" s="119">
        <v>17.11</v>
      </c>
      <c r="G852" s="41"/>
      <c r="H852" s="3">
        <f>ROUND(_xlfn.IFERROR(F852*G852," - "),2)</f>
        <v>0</v>
      </c>
      <c r="I852" s="134" t="e">
        <f>H852/$G$1758</f>
        <v>#DIV/0!</v>
      </c>
      <c r="J852" s="122" t="e">
        <f>#REF!</f>
        <v>#REF!</v>
      </c>
    </row>
    <row r="853" spans="1:10" s="12" customFormat="1" ht="14.25" outlineLevel="1">
      <c r="A853" s="259" t="s">
        <v>500</v>
      </c>
      <c r="B853" s="261"/>
      <c r="C853" s="125"/>
      <c r="D853" s="126" t="s">
        <v>1139</v>
      </c>
      <c r="E853" s="127">
        <f>SUM(H854:H861)</f>
        <v>0</v>
      </c>
      <c r="F853" s="127"/>
      <c r="G853" s="127"/>
      <c r="H853" s="127"/>
      <c r="I853" s="128" t="e">
        <f>E853/$G$1758</f>
        <v>#DIV/0!</v>
      </c>
      <c r="J853" s="122" t="e">
        <f>#REF!</f>
        <v>#REF!</v>
      </c>
    </row>
    <row r="854" spans="1:10" s="12" customFormat="1" ht="25.5" outlineLevel="1">
      <c r="A854" s="7" t="s">
        <v>501</v>
      </c>
      <c r="B854" s="5" t="s">
        <v>1273</v>
      </c>
      <c r="C854" s="116" t="s">
        <v>1856</v>
      </c>
      <c r="D854" s="117" t="s">
        <v>2289</v>
      </c>
      <c r="E854" s="118" t="s">
        <v>2130</v>
      </c>
      <c r="F854" s="119">
        <v>225.85</v>
      </c>
      <c r="G854" s="41"/>
      <c r="H854" s="3">
        <f>ROUND(_xlfn.IFERROR(F854*G854," - "),2)</f>
        <v>0</v>
      </c>
      <c r="I854" s="134" t="e">
        <f>H854/$G$1758</f>
        <v>#DIV/0!</v>
      </c>
      <c r="J854" s="122" t="e">
        <f>#REF!</f>
        <v>#REF!</v>
      </c>
    </row>
    <row r="855" spans="1:10" s="12" customFormat="1" ht="14.25" outlineLevel="1">
      <c r="A855" s="7" t="s">
        <v>502</v>
      </c>
      <c r="B855" s="20" t="s">
        <v>1482</v>
      </c>
      <c r="C855" s="116" t="s">
        <v>1856</v>
      </c>
      <c r="D855" s="117" t="s">
        <v>2290</v>
      </c>
      <c r="E855" s="118" t="s">
        <v>660</v>
      </c>
      <c r="F855" s="119">
        <v>113.9</v>
      </c>
      <c r="G855" s="41"/>
      <c r="H855" s="3">
        <f>ROUND(_xlfn.IFERROR(F855*G855," - "),2)</f>
        <v>0</v>
      </c>
      <c r="I855" s="134" t="e">
        <f>H855/$G$1758</f>
        <v>#DIV/0!</v>
      </c>
      <c r="J855" s="122" t="e">
        <f>#REF!</f>
        <v>#REF!</v>
      </c>
    </row>
    <row r="856" spans="1:10" s="12" customFormat="1" ht="25.5" outlineLevel="1">
      <c r="A856" s="7" t="s">
        <v>503</v>
      </c>
      <c r="B856" s="20">
        <v>93201</v>
      </c>
      <c r="C856" s="116" t="s">
        <v>2127</v>
      </c>
      <c r="D856" s="117" t="s">
        <v>2176</v>
      </c>
      <c r="E856" s="118" t="s">
        <v>660</v>
      </c>
      <c r="F856" s="119">
        <v>79.85</v>
      </c>
      <c r="G856" s="41"/>
      <c r="H856" s="3">
        <f>ROUND(_xlfn.IFERROR(F856*G856," - "),2)</f>
        <v>0</v>
      </c>
      <c r="I856" s="134" t="e">
        <f>H856/$G$1758</f>
        <v>#DIV/0!</v>
      </c>
      <c r="J856" s="122" t="e">
        <f>#REF!</f>
        <v>#REF!</v>
      </c>
    </row>
    <row r="857" spans="1:10" s="12" customFormat="1" ht="14.25" outlineLevel="1">
      <c r="A857" s="7" t="s">
        <v>504</v>
      </c>
      <c r="B857" s="5" t="s">
        <v>1038</v>
      </c>
      <c r="C857" s="116" t="s">
        <v>1856</v>
      </c>
      <c r="D857" s="117" t="s">
        <v>2283</v>
      </c>
      <c r="E857" s="118" t="s">
        <v>2130</v>
      </c>
      <c r="F857" s="119">
        <v>8.38</v>
      </c>
      <c r="G857" s="41"/>
      <c r="H857" s="3">
        <f>ROUND(_xlfn.IFERROR(F857*G857," - "),2)</f>
        <v>0</v>
      </c>
      <c r="I857" s="134" t="e">
        <f>H857/$G$1758</f>
        <v>#DIV/0!</v>
      </c>
      <c r="J857" s="122" t="e">
        <f>#REF!</f>
        <v>#REF!</v>
      </c>
    </row>
    <row r="858" spans="1:10" s="12" customFormat="1" ht="14.25" outlineLevel="1">
      <c r="A858" s="7" t="s">
        <v>505</v>
      </c>
      <c r="B858" s="5" t="s">
        <v>639</v>
      </c>
      <c r="C858" s="116" t="s">
        <v>1856</v>
      </c>
      <c r="D858" s="117" t="s">
        <v>2178</v>
      </c>
      <c r="E858" s="118" t="s">
        <v>659</v>
      </c>
      <c r="F858" s="119">
        <v>260</v>
      </c>
      <c r="G858" s="41"/>
      <c r="H858" s="3">
        <f>ROUND(_xlfn.IFERROR(F858*G858," - "),2)</f>
        <v>0</v>
      </c>
      <c r="I858" s="134" t="e">
        <f>H858/$G$1758</f>
        <v>#DIV/0!</v>
      </c>
      <c r="J858" s="122" t="e">
        <f>#REF!</f>
        <v>#REF!</v>
      </c>
    </row>
    <row r="859" spans="1:10" s="12" customFormat="1" ht="14.25" outlineLevel="1">
      <c r="A859" s="7" t="s">
        <v>506</v>
      </c>
      <c r="B859" s="5" t="s">
        <v>704</v>
      </c>
      <c r="C859" s="116" t="s">
        <v>1856</v>
      </c>
      <c r="D859" s="117" t="s">
        <v>2179</v>
      </c>
      <c r="E859" s="118" t="s">
        <v>2150</v>
      </c>
      <c r="F859" s="119">
        <v>2.26</v>
      </c>
      <c r="G859" s="41"/>
      <c r="H859" s="3">
        <f>ROUND(_xlfn.IFERROR(F859*G859," - "),2)</f>
        <v>0</v>
      </c>
      <c r="I859" s="134" t="e">
        <f>H859/$G$1758</f>
        <v>#DIV/0!</v>
      </c>
      <c r="J859" s="122" t="e">
        <f>#REF!</f>
        <v>#REF!</v>
      </c>
    </row>
    <row r="860" spans="1:10" s="12" customFormat="1" ht="14.25" outlineLevel="1">
      <c r="A860" s="7" t="s">
        <v>507</v>
      </c>
      <c r="B860" s="5" t="s">
        <v>308</v>
      </c>
      <c r="C860" s="116" t="s">
        <v>1856</v>
      </c>
      <c r="D860" s="117" t="s">
        <v>2180</v>
      </c>
      <c r="E860" s="118" t="s">
        <v>660</v>
      </c>
      <c r="F860" s="119">
        <v>2.46</v>
      </c>
      <c r="G860" s="41"/>
      <c r="H860" s="3">
        <f>ROUND(_xlfn.IFERROR(F860*G860," - "),2)</f>
        <v>0</v>
      </c>
      <c r="I860" s="134" t="e">
        <f>H860/$G$1758</f>
        <v>#DIV/0!</v>
      </c>
      <c r="J860" s="122" t="e">
        <f>#REF!</f>
        <v>#REF!</v>
      </c>
    </row>
    <row r="861" spans="1:10" s="12" customFormat="1" ht="14.25" outlineLevel="1">
      <c r="A861" s="7" t="s">
        <v>508</v>
      </c>
      <c r="B861" s="5" t="s">
        <v>309</v>
      </c>
      <c r="C861" s="116" t="s">
        <v>1856</v>
      </c>
      <c r="D861" s="117" t="s">
        <v>2182</v>
      </c>
      <c r="E861" s="118" t="s">
        <v>660</v>
      </c>
      <c r="F861" s="119">
        <v>0.97</v>
      </c>
      <c r="G861" s="41"/>
      <c r="H861" s="3">
        <f>ROUND(_xlfn.IFERROR(F861*G861," - "),2)</f>
        <v>0</v>
      </c>
      <c r="I861" s="134" t="e">
        <f>H861/$G$1758</f>
        <v>#DIV/0!</v>
      </c>
      <c r="J861" s="122" t="e">
        <f>#REF!</f>
        <v>#REF!</v>
      </c>
    </row>
    <row r="862" spans="1:10" s="12" customFormat="1" ht="14.25" outlineLevel="1">
      <c r="A862" s="259" t="s">
        <v>509</v>
      </c>
      <c r="B862" s="261"/>
      <c r="C862" s="125"/>
      <c r="D862" s="126" t="s">
        <v>1140</v>
      </c>
      <c r="E862" s="127">
        <f>SUM(H863:H871)</f>
        <v>0</v>
      </c>
      <c r="F862" s="127"/>
      <c r="G862" s="127"/>
      <c r="H862" s="127"/>
      <c r="I862" s="128" t="e">
        <f>E862/$G$1758</f>
        <v>#DIV/0!</v>
      </c>
      <c r="J862" s="122" t="e">
        <f>#REF!</f>
        <v>#REF!</v>
      </c>
    </row>
    <row r="863" spans="1:10" s="12" customFormat="1" ht="14.25" outlineLevel="1">
      <c r="A863" s="7" t="s">
        <v>510</v>
      </c>
      <c r="B863" s="5" t="s">
        <v>141</v>
      </c>
      <c r="C863" s="116" t="s">
        <v>1856</v>
      </c>
      <c r="D863" s="117" t="s">
        <v>244</v>
      </c>
      <c r="E863" s="118" t="s">
        <v>2130</v>
      </c>
      <c r="F863" s="119">
        <v>453.5</v>
      </c>
      <c r="G863" s="41"/>
      <c r="H863" s="3">
        <f>ROUND(_xlfn.IFERROR(F863*G863," - "),2)</f>
        <v>0</v>
      </c>
      <c r="I863" s="134" t="e">
        <f>H863/$G$1758</f>
        <v>#DIV/0!</v>
      </c>
      <c r="J863" s="122" t="e">
        <f>#REF!</f>
        <v>#REF!</v>
      </c>
    </row>
    <row r="864" spans="1:10" s="13" customFormat="1" ht="12.75" outlineLevel="1">
      <c r="A864" s="7" t="s">
        <v>511</v>
      </c>
      <c r="B864" s="136" t="s">
        <v>143</v>
      </c>
      <c r="C864" s="116" t="s">
        <v>1856</v>
      </c>
      <c r="D864" s="117" t="s">
        <v>2184</v>
      </c>
      <c r="E864" s="118" t="s">
        <v>2130</v>
      </c>
      <c r="F864" s="137">
        <v>453.5</v>
      </c>
      <c r="G864" s="41"/>
      <c r="H864" s="3">
        <f>ROUND(_xlfn.IFERROR(F864*G864," - "),2)</f>
        <v>0</v>
      </c>
      <c r="I864" s="134" t="e">
        <f>H864/$G$1758</f>
        <v>#DIV/0!</v>
      </c>
      <c r="J864" s="122" t="e">
        <f>#REF!</f>
        <v>#REF!</v>
      </c>
    </row>
    <row r="865" spans="1:10" s="13" customFormat="1" ht="12.75" outlineLevel="1">
      <c r="A865" s="7" t="s">
        <v>512</v>
      </c>
      <c r="B865" s="17" t="s">
        <v>145</v>
      </c>
      <c r="C865" s="116" t="s">
        <v>1856</v>
      </c>
      <c r="D865" s="117" t="s">
        <v>245</v>
      </c>
      <c r="E865" s="118" t="s">
        <v>2130</v>
      </c>
      <c r="F865" s="137">
        <v>453.5</v>
      </c>
      <c r="G865" s="41"/>
      <c r="H865" s="3">
        <f>ROUND(_xlfn.IFERROR(F865*G865," - "),2)</f>
        <v>0</v>
      </c>
      <c r="I865" s="123" t="e">
        <f>H865/$G$1758</f>
        <v>#DIV/0!</v>
      </c>
      <c r="J865" s="122" t="e">
        <f>#REF!</f>
        <v>#REF!</v>
      </c>
    </row>
    <row r="866" spans="1:10" s="13" customFormat="1" ht="12.75" outlineLevel="1">
      <c r="A866" s="7" t="s">
        <v>513</v>
      </c>
      <c r="B866" s="20" t="s">
        <v>243</v>
      </c>
      <c r="C866" s="116" t="s">
        <v>2128</v>
      </c>
      <c r="D866" s="117" t="s">
        <v>2153</v>
      </c>
      <c r="E866" s="118" t="s">
        <v>2150</v>
      </c>
      <c r="F866" s="137">
        <v>6.39</v>
      </c>
      <c r="G866" s="41"/>
      <c r="H866" s="3">
        <f>ROUND(_xlfn.IFERROR(F866*G866," - "),2)</f>
        <v>0</v>
      </c>
      <c r="I866" s="134" t="e">
        <f>H866/$G$1758</f>
        <v>#DIV/0!</v>
      </c>
      <c r="J866" s="122" t="e">
        <f>#REF!</f>
        <v>#REF!</v>
      </c>
    </row>
    <row r="867" spans="1:10" s="13" customFormat="1" ht="12.75" outlineLevel="1">
      <c r="A867" s="7" t="s">
        <v>514</v>
      </c>
      <c r="B867" s="5" t="s">
        <v>258</v>
      </c>
      <c r="C867" s="116" t="s">
        <v>2128</v>
      </c>
      <c r="D867" s="135" t="s">
        <v>2132</v>
      </c>
      <c r="E867" s="118" t="s">
        <v>2130</v>
      </c>
      <c r="F867" s="144">
        <v>348.32</v>
      </c>
      <c r="G867" s="41"/>
      <c r="H867" s="3">
        <f>ROUND(_xlfn.IFERROR(F867*G867," - "),2)</f>
        <v>0</v>
      </c>
      <c r="I867" s="134" t="e">
        <f>H867/$G$1758</f>
        <v>#DIV/0!</v>
      </c>
      <c r="J867" s="122" t="e">
        <f>#REF!</f>
        <v>#REF!</v>
      </c>
    </row>
    <row r="868" spans="1:10" s="13" customFormat="1" ht="12.75" outlineLevel="1">
      <c r="A868" s="7" t="s">
        <v>515</v>
      </c>
      <c r="B868" s="5" t="s">
        <v>791</v>
      </c>
      <c r="C868" s="116" t="s">
        <v>1856</v>
      </c>
      <c r="D868" s="135" t="s">
        <v>808</v>
      </c>
      <c r="E868" s="118" t="s">
        <v>2130</v>
      </c>
      <c r="F868" s="144">
        <v>201.38</v>
      </c>
      <c r="G868" s="41"/>
      <c r="H868" s="3">
        <f>ROUND(_xlfn.IFERROR(F868*G868," - "),2)</f>
        <v>0</v>
      </c>
      <c r="I868" s="134" t="e">
        <f>H868/$G$1758</f>
        <v>#DIV/0!</v>
      </c>
      <c r="J868" s="122" t="e">
        <f>#REF!</f>
        <v>#REF!</v>
      </c>
    </row>
    <row r="869" spans="1:10" s="12" customFormat="1" ht="14.25" outlineLevel="1">
      <c r="A869" s="7" t="s">
        <v>516</v>
      </c>
      <c r="B869" s="5" t="s">
        <v>147</v>
      </c>
      <c r="C869" s="116" t="s">
        <v>1856</v>
      </c>
      <c r="D869" s="117" t="s">
        <v>2185</v>
      </c>
      <c r="E869" s="118" t="s">
        <v>2130</v>
      </c>
      <c r="F869" s="119">
        <v>462.76</v>
      </c>
      <c r="G869" s="41"/>
      <c r="H869" s="3">
        <f>ROUND(_xlfn.IFERROR(F869*G869," - "),2)</f>
        <v>0</v>
      </c>
      <c r="I869" s="134" t="e">
        <f>H869/$G$1758</f>
        <v>#DIV/0!</v>
      </c>
      <c r="J869" s="122" t="e">
        <f>#REF!</f>
        <v>#REF!</v>
      </c>
    </row>
    <row r="870" spans="1:10" s="12" customFormat="1" ht="25.5" outlineLevel="1">
      <c r="A870" s="7" t="s">
        <v>517</v>
      </c>
      <c r="B870" s="5" t="s">
        <v>340</v>
      </c>
      <c r="C870" s="116" t="s">
        <v>1856</v>
      </c>
      <c r="D870" s="117" t="s">
        <v>2186</v>
      </c>
      <c r="E870" s="118" t="s">
        <v>2130</v>
      </c>
      <c r="F870" s="119">
        <v>43.55</v>
      </c>
      <c r="G870" s="41"/>
      <c r="H870" s="3">
        <f>ROUND(_xlfn.IFERROR(F870*G870," - "),2)</f>
        <v>0</v>
      </c>
      <c r="I870" s="134" t="e">
        <f>H870/$G$1758</f>
        <v>#DIV/0!</v>
      </c>
      <c r="J870" s="122" t="e">
        <f>#REF!</f>
        <v>#REF!</v>
      </c>
    </row>
    <row r="871" spans="1:10" s="12" customFormat="1" ht="14.25" outlineLevel="1">
      <c r="A871" s="7" t="s">
        <v>518</v>
      </c>
      <c r="B871" s="5" t="s">
        <v>797</v>
      </c>
      <c r="C871" s="116" t="s">
        <v>1856</v>
      </c>
      <c r="D871" s="117" t="s">
        <v>2187</v>
      </c>
      <c r="E871" s="118" t="s">
        <v>660</v>
      </c>
      <c r="F871" s="119">
        <v>19</v>
      </c>
      <c r="G871" s="41"/>
      <c r="H871" s="3">
        <f>ROUND(_xlfn.IFERROR(F871*G871," - "),2)</f>
        <v>0</v>
      </c>
      <c r="I871" s="134" t="e">
        <f>H871/$G$1758</f>
        <v>#DIV/0!</v>
      </c>
      <c r="J871" s="122" t="e">
        <f>#REF!</f>
        <v>#REF!</v>
      </c>
    </row>
    <row r="872" spans="1:10" s="12" customFormat="1" ht="14.25" outlineLevel="1">
      <c r="A872" s="259" t="s">
        <v>519</v>
      </c>
      <c r="B872" s="261"/>
      <c r="C872" s="125"/>
      <c r="D872" s="126" t="s">
        <v>1130</v>
      </c>
      <c r="E872" s="127">
        <f>SUM(H873:H885)</f>
        <v>0</v>
      </c>
      <c r="F872" s="127"/>
      <c r="G872" s="127"/>
      <c r="H872" s="127"/>
      <c r="I872" s="128" t="e">
        <f>E872/$G$1758</f>
        <v>#DIV/0!</v>
      </c>
      <c r="J872" s="122" t="e">
        <f>#REF!</f>
        <v>#REF!</v>
      </c>
    </row>
    <row r="873" spans="1:10" s="12" customFormat="1" ht="25.5" outlineLevel="1">
      <c r="A873" s="7" t="s">
        <v>520</v>
      </c>
      <c r="B873" s="2" t="s">
        <v>254</v>
      </c>
      <c r="C873" s="116" t="s">
        <v>2128</v>
      </c>
      <c r="D873" s="117" t="s">
        <v>2188</v>
      </c>
      <c r="E873" s="118" t="s">
        <v>86</v>
      </c>
      <c r="F873" s="133">
        <v>4</v>
      </c>
      <c r="G873" s="41"/>
      <c r="H873" s="3">
        <f>ROUND(_xlfn.IFERROR(F873*G873," - "),2)</f>
        <v>0</v>
      </c>
      <c r="I873" s="121" t="e">
        <f>H873/$G$1758</f>
        <v>#DIV/0!</v>
      </c>
      <c r="J873" s="122" t="e">
        <f>#REF!</f>
        <v>#REF!</v>
      </c>
    </row>
    <row r="874" spans="1:10" s="12" customFormat="1" ht="25.5" outlineLevel="1">
      <c r="A874" s="7" t="s">
        <v>521</v>
      </c>
      <c r="B874" s="5" t="s">
        <v>255</v>
      </c>
      <c r="C874" s="116" t="s">
        <v>2128</v>
      </c>
      <c r="D874" s="117" t="s">
        <v>2189</v>
      </c>
      <c r="E874" s="118" t="s">
        <v>86</v>
      </c>
      <c r="F874" s="119">
        <v>4</v>
      </c>
      <c r="G874" s="41"/>
      <c r="H874" s="3">
        <f>ROUND(_xlfn.IFERROR(F874*G874," - "),2)</f>
        <v>0</v>
      </c>
      <c r="I874" s="134" t="e">
        <f>H874/$G$1758</f>
        <v>#DIV/0!</v>
      </c>
      <c r="J874" s="122" t="e">
        <f>#REF!</f>
        <v>#REF!</v>
      </c>
    </row>
    <row r="875" spans="1:10" s="12" customFormat="1" ht="14.25" outlineLevel="1">
      <c r="A875" s="7" t="s">
        <v>522</v>
      </c>
      <c r="B875" s="5" t="s">
        <v>301</v>
      </c>
      <c r="C875" s="116" t="s">
        <v>2128</v>
      </c>
      <c r="D875" s="117" t="s">
        <v>2190</v>
      </c>
      <c r="E875" s="118" t="s">
        <v>86</v>
      </c>
      <c r="F875" s="133">
        <v>1</v>
      </c>
      <c r="G875" s="41"/>
      <c r="H875" s="3">
        <f>ROUND(_xlfn.IFERROR(F875*G875," - "),2)</f>
        <v>0</v>
      </c>
      <c r="I875" s="121" t="e">
        <f>H875/$G$1758</f>
        <v>#DIV/0!</v>
      </c>
      <c r="J875" s="122" t="e">
        <f>#REF!</f>
        <v>#REF!</v>
      </c>
    </row>
    <row r="876" spans="1:10" s="12" customFormat="1" ht="25.5" outlineLevel="1">
      <c r="A876" s="7" t="s">
        <v>523</v>
      </c>
      <c r="B876" s="5" t="s">
        <v>253</v>
      </c>
      <c r="C876" s="116" t="s">
        <v>2128</v>
      </c>
      <c r="D876" s="135" t="s">
        <v>809</v>
      </c>
      <c r="E876" s="118" t="s">
        <v>86</v>
      </c>
      <c r="F876" s="133">
        <v>10</v>
      </c>
      <c r="G876" s="41"/>
      <c r="H876" s="3">
        <f>ROUND(_xlfn.IFERROR(F876*G876," - "),2)</f>
        <v>0</v>
      </c>
      <c r="I876" s="121" t="e">
        <f>H876/$G$1758</f>
        <v>#DIV/0!</v>
      </c>
      <c r="J876" s="122" t="e">
        <f>#REF!</f>
        <v>#REF!</v>
      </c>
    </row>
    <row r="877" spans="1:10" s="12" customFormat="1" ht="14.25" outlineLevel="1">
      <c r="A877" s="7" t="s">
        <v>524</v>
      </c>
      <c r="B877" s="17" t="s">
        <v>756</v>
      </c>
      <c r="C877" s="116" t="s">
        <v>1856</v>
      </c>
      <c r="D877" s="117" t="s">
        <v>2191</v>
      </c>
      <c r="E877" s="118" t="s">
        <v>86</v>
      </c>
      <c r="F877" s="133">
        <v>24</v>
      </c>
      <c r="G877" s="41"/>
      <c r="H877" s="3">
        <f>ROUND(_xlfn.IFERROR(F877*G877," - "),2)</f>
        <v>0</v>
      </c>
      <c r="I877" s="121" t="e">
        <f>H877/$G$1758</f>
        <v>#DIV/0!</v>
      </c>
      <c r="J877" s="122" t="e">
        <f>#REF!</f>
        <v>#REF!</v>
      </c>
    </row>
    <row r="878" spans="1:10" s="12" customFormat="1" ht="25.5" outlineLevel="1">
      <c r="A878" s="7" t="s">
        <v>525</v>
      </c>
      <c r="B878" s="5" t="s">
        <v>338</v>
      </c>
      <c r="C878" s="116" t="s">
        <v>1856</v>
      </c>
      <c r="D878" s="117" t="s">
        <v>2192</v>
      </c>
      <c r="E878" s="118" t="s">
        <v>86</v>
      </c>
      <c r="F878" s="133">
        <v>32</v>
      </c>
      <c r="G878" s="41"/>
      <c r="H878" s="3">
        <f>ROUND(_xlfn.IFERROR(F878*G878," - "),2)</f>
        <v>0</v>
      </c>
      <c r="I878" s="121" t="e">
        <f>H878/$G$1758</f>
        <v>#DIV/0!</v>
      </c>
      <c r="J878" s="122" t="e">
        <f>#REF!</f>
        <v>#REF!</v>
      </c>
    </row>
    <row r="879" spans="1:10" s="12" customFormat="1" ht="14.25" outlineLevel="1">
      <c r="A879" s="7" t="s">
        <v>526</v>
      </c>
      <c r="B879" s="5" t="s">
        <v>339</v>
      </c>
      <c r="C879" s="116" t="s">
        <v>1856</v>
      </c>
      <c r="D879" s="117" t="s">
        <v>2291</v>
      </c>
      <c r="E879" s="118" t="s">
        <v>86</v>
      </c>
      <c r="F879" s="133">
        <v>44</v>
      </c>
      <c r="G879" s="41"/>
      <c r="H879" s="3">
        <f>ROUND(_xlfn.IFERROR(F879*G879," - "),2)</f>
        <v>0</v>
      </c>
      <c r="I879" s="121" t="e">
        <f>H879/$G$1758</f>
        <v>#DIV/0!</v>
      </c>
      <c r="J879" s="122" t="e">
        <f>#REF!</f>
        <v>#REF!</v>
      </c>
    </row>
    <row r="880" spans="1:10" s="12" customFormat="1" ht="25.5" outlineLevel="1">
      <c r="A880" s="7" t="s">
        <v>527</v>
      </c>
      <c r="B880" s="17" t="s">
        <v>256</v>
      </c>
      <c r="C880" s="116" t="s">
        <v>2128</v>
      </c>
      <c r="D880" s="117" t="s">
        <v>2292</v>
      </c>
      <c r="E880" s="118" t="s">
        <v>86</v>
      </c>
      <c r="F880" s="133">
        <v>4</v>
      </c>
      <c r="G880" s="41"/>
      <c r="H880" s="3">
        <f>ROUND(_xlfn.IFERROR(F880*G880," - "),2)</f>
        <v>0</v>
      </c>
      <c r="I880" s="121" t="e">
        <f>H880/$G$1758</f>
        <v>#DIV/0!</v>
      </c>
      <c r="J880" s="122" t="e">
        <f>#REF!</f>
        <v>#REF!</v>
      </c>
    </row>
    <row r="881" spans="1:10" s="12" customFormat="1" ht="25.5" outlineLevel="1">
      <c r="A881" s="7" t="s">
        <v>528</v>
      </c>
      <c r="B881" s="17" t="s">
        <v>287</v>
      </c>
      <c r="C881" s="116" t="s">
        <v>2128</v>
      </c>
      <c r="D881" s="117" t="s">
        <v>2193</v>
      </c>
      <c r="E881" s="118" t="s">
        <v>86</v>
      </c>
      <c r="F881" s="133">
        <v>40</v>
      </c>
      <c r="G881" s="41"/>
      <c r="H881" s="3">
        <f>ROUND(_xlfn.IFERROR(F881*G881," - "),2)</f>
        <v>0</v>
      </c>
      <c r="I881" s="121" t="e">
        <f>H881/$G$1758</f>
        <v>#DIV/0!</v>
      </c>
      <c r="J881" s="122" t="e">
        <f>#REF!</f>
        <v>#REF!</v>
      </c>
    </row>
    <row r="882" spans="1:10" s="12" customFormat="1" ht="25.5" outlineLevel="1">
      <c r="A882" s="7" t="s">
        <v>529</v>
      </c>
      <c r="B882" s="17" t="s">
        <v>299</v>
      </c>
      <c r="C882" s="116" t="s">
        <v>2128</v>
      </c>
      <c r="D882" s="117" t="s">
        <v>2194</v>
      </c>
      <c r="E882" s="118" t="s">
        <v>86</v>
      </c>
      <c r="F882" s="119">
        <v>25</v>
      </c>
      <c r="G882" s="41"/>
      <c r="H882" s="3">
        <f>ROUND(_xlfn.IFERROR(F882*G882," - "),2)</f>
        <v>0</v>
      </c>
      <c r="I882" s="134" t="e">
        <f>H882/$G$1758</f>
        <v>#DIV/0!</v>
      </c>
      <c r="J882" s="122" t="e">
        <f>#REF!</f>
        <v>#REF!</v>
      </c>
    </row>
    <row r="883" spans="1:10" s="12" customFormat="1" ht="14.25" outlineLevel="1">
      <c r="A883" s="7" t="s">
        <v>530</v>
      </c>
      <c r="B883" s="17" t="s">
        <v>1036</v>
      </c>
      <c r="C883" s="116" t="s">
        <v>1856</v>
      </c>
      <c r="D883" s="117" t="s">
        <v>2293</v>
      </c>
      <c r="E883" s="118" t="s">
        <v>2419</v>
      </c>
      <c r="F883" s="119">
        <v>37</v>
      </c>
      <c r="G883" s="41"/>
      <c r="H883" s="3">
        <f>ROUND(_xlfn.IFERROR(F883*G883," - "),2)</f>
        <v>0</v>
      </c>
      <c r="I883" s="134" t="e">
        <f>H883/$G$1758</f>
        <v>#DIV/0!</v>
      </c>
      <c r="J883" s="122" t="e">
        <f>#REF!</f>
        <v>#REF!</v>
      </c>
    </row>
    <row r="884" spans="1:10" s="12" customFormat="1" ht="25.5" outlineLevel="1">
      <c r="A884" s="7" t="s">
        <v>531</v>
      </c>
      <c r="B884" s="22" t="s">
        <v>1496</v>
      </c>
      <c r="C884" s="116"/>
      <c r="D884" s="135" t="s">
        <v>1165</v>
      </c>
      <c r="E884" s="138" t="s">
        <v>1162</v>
      </c>
      <c r="F884" s="133">
        <v>1</v>
      </c>
      <c r="G884" s="42"/>
      <c r="H884" s="21">
        <f>ROUND(_xlfn.IFERROR(F884*G884," - "),2)</f>
        <v>0</v>
      </c>
      <c r="I884" s="139" t="e">
        <f>H884/$G$1758</f>
        <v>#DIV/0!</v>
      </c>
      <c r="J884" s="122" t="e">
        <f>#REF!</f>
        <v>#REF!</v>
      </c>
    </row>
    <row r="885" spans="1:10" s="12" customFormat="1" ht="25.5" outlineLevel="1">
      <c r="A885" s="7" t="s">
        <v>1691</v>
      </c>
      <c r="B885" s="22" t="s">
        <v>1496</v>
      </c>
      <c r="C885" s="116"/>
      <c r="D885" s="135" t="s">
        <v>1161</v>
      </c>
      <c r="E885" s="138" t="s">
        <v>1162</v>
      </c>
      <c r="F885" s="133">
        <v>1</v>
      </c>
      <c r="G885" s="42"/>
      <c r="H885" s="21">
        <f>ROUND(_xlfn.IFERROR(F885*G885," - "),2)</f>
        <v>0</v>
      </c>
      <c r="I885" s="139" t="e">
        <f>H885/$G$1758</f>
        <v>#DIV/0!</v>
      </c>
      <c r="J885" s="122" t="e">
        <f>#REF!</f>
        <v>#REF!</v>
      </c>
    </row>
    <row r="886" spans="1:10" s="12" customFormat="1" ht="14.25" outlineLevel="1">
      <c r="A886" s="259" t="s">
        <v>532</v>
      </c>
      <c r="B886" s="261"/>
      <c r="C886" s="116" t="s">
        <v>2195</v>
      </c>
      <c r="D886" s="126" t="s">
        <v>1131</v>
      </c>
      <c r="E886" s="127">
        <f>SUM(H887:H908)</f>
        <v>0</v>
      </c>
      <c r="F886" s="127"/>
      <c r="G886" s="127"/>
      <c r="H886" s="127"/>
      <c r="I886" s="128" t="e">
        <f>E886/$G$1758</f>
        <v>#DIV/0!</v>
      </c>
      <c r="J886" s="122" t="e">
        <f>#REF!</f>
        <v>#REF!</v>
      </c>
    </row>
    <row r="887" spans="1:10" s="12" customFormat="1" ht="14.25" outlineLevel="1">
      <c r="A887" s="7" t="s">
        <v>533</v>
      </c>
      <c r="B887" s="2" t="s">
        <v>318</v>
      </c>
      <c r="C887" s="116" t="s">
        <v>1856</v>
      </c>
      <c r="D887" s="117" t="s">
        <v>2196</v>
      </c>
      <c r="E887" s="118" t="s">
        <v>2130</v>
      </c>
      <c r="F887" s="133">
        <v>31.63</v>
      </c>
      <c r="G887" s="41"/>
      <c r="H887" s="3">
        <f>ROUND(_xlfn.IFERROR(F887*G887," - "),2)</f>
        <v>0</v>
      </c>
      <c r="I887" s="121" t="e">
        <f>H887/$G$1758</f>
        <v>#DIV/0!</v>
      </c>
      <c r="J887" s="122" t="e">
        <f>#REF!</f>
        <v>#REF!</v>
      </c>
    </row>
    <row r="888" spans="1:10" s="12" customFormat="1" ht="14.25" outlineLevel="1">
      <c r="A888" s="7" t="s">
        <v>534</v>
      </c>
      <c r="B888" s="5" t="s">
        <v>311</v>
      </c>
      <c r="C888" s="116" t="s">
        <v>1856</v>
      </c>
      <c r="D888" s="117" t="s">
        <v>2198</v>
      </c>
      <c r="E888" s="118" t="s">
        <v>86</v>
      </c>
      <c r="F888" s="119">
        <v>36</v>
      </c>
      <c r="G888" s="41"/>
      <c r="H888" s="3">
        <f>ROUND(_xlfn.IFERROR(F888*G888," - "),2)</f>
        <v>0</v>
      </c>
      <c r="I888" s="134" t="e">
        <f>H888/$G$1758</f>
        <v>#DIV/0!</v>
      </c>
      <c r="J888" s="122" t="e">
        <f>#REF!</f>
        <v>#REF!</v>
      </c>
    </row>
    <row r="889" spans="1:10" s="12" customFormat="1" ht="14.25" outlineLevel="1">
      <c r="A889" s="7" t="s">
        <v>535</v>
      </c>
      <c r="B889" s="5" t="s">
        <v>312</v>
      </c>
      <c r="C889" s="116" t="s">
        <v>1856</v>
      </c>
      <c r="D889" s="117" t="s">
        <v>2199</v>
      </c>
      <c r="E889" s="118" t="s">
        <v>86</v>
      </c>
      <c r="F889" s="119">
        <v>22</v>
      </c>
      <c r="G889" s="41"/>
      <c r="H889" s="3">
        <f>ROUND(_xlfn.IFERROR(F889*G889," - "),2)</f>
        <v>0</v>
      </c>
      <c r="I889" s="134" t="e">
        <f>H889/$G$1758</f>
        <v>#DIV/0!</v>
      </c>
      <c r="J889" s="122" t="e">
        <f>#REF!</f>
        <v>#REF!</v>
      </c>
    </row>
    <row r="890" spans="1:10" s="12" customFormat="1" ht="14.25" outlineLevel="1">
      <c r="A890" s="7" t="s">
        <v>536</v>
      </c>
      <c r="B890" s="5" t="s">
        <v>916</v>
      </c>
      <c r="C890" s="116" t="s">
        <v>1856</v>
      </c>
      <c r="D890" s="117" t="s">
        <v>2200</v>
      </c>
      <c r="E890" s="118" t="s">
        <v>86</v>
      </c>
      <c r="F890" s="119">
        <v>19</v>
      </c>
      <c r="G890" s="41"/>
      <c r="H890" s="3">
        <f>ROUND(_xlfn.IFERROR(F890*G890," - "),2)</f>
        <v>0</v>
      </c>
      <c r="I890" s="134" t="e">
        <f>H890/$G$1758</f>
        <v>#DIV/0!</v>
      </c>
      <c r="J890" s="122" t="e">
        <f>#REF!</f>
        <v>#REF!</v>
      </c>
    </row>
    <row r="891" spans="1:10" s="12" customFormat="1" ht="14.25" outlineLevel="1">
      <c r="A891" s="7" t="s">
        <v>537</v>
      </c>
      <c r="B891" s="5" t="s">
        <v>313</v>
      </c>
      <c r="C891" s="116" t="s">
        <v>1856</v>
      </c>
      <c r="D891" s="117" t="s">
        <v>2202</v>
      </c>
      <c r="E891" s="118" t="s">
        <v>86</v>
      </c>
      <c r="F891" s="119">
        <v>57</v>
      </c>
      <c r="G891" s="41"/>
      <c r="H891" s="3">
        <f>ROUND(_xlfn.IFERROR(F891*G891," - "),2)</f>
        <v>0</v>
      </c>
      <c r="I891" s="134" t="e">
        <f>H891/$G$1758</f>
        <v>#DIV/0!</v>
      </c>
      <c r="J891" s="122" t="e">
        <f>#REF!</f>
        <v>#REF!</v>
      </c>
    </row>
    <row r="892" spans="1:10" s="12" customFormat="1" ht="14.25" outlineLevel="1">
      <c r="A892" s="7" t="s">
        <v>538</v>
      </c>
      <c r="B892" s="5" t="s">
        <v>48</v>
      </c>
      <c r="C892" s="116" t="s">
        <v>1856</v>
      </c>
      <c r="D892" s="117" t="s">
        <v>2294</v>
      </c>
      <c r="E892" s="118" t="s">
        <v>86</v>
      </c>
      <c r="F892" s="119">
        <v>3</v>
      </c>
      <c r="G892" s="41"/>
      <c r="H892" s="3">
        <f>ROUND(_xlfn.IFERROR(F892*G892," - "),2)</f>
        <v>0</v>
      </c>
      <c r="I892" s="134" t="e">
        <f>H892/$G$1758</f>
        <v>#DIV/0!</v>
      </c>
      <c r="J892" s="122" t="e">
        <f>#REF!</f>
        <v>#REF!</v>
      </c>
    </row>
    <row r="893" spans="1:10" s="12" customFormat="1" ht="14.25" outlineLevel="1">
      <c r="A893" s="7" t="s">
        <v>539</v>
      </c>
      <c r="B893" s="5" t="s">
        <v>685</v>
      </c>
      <c r="C893" s="116" t="s">
        <v>1856</v>
      </c>
      <c r="D893" s="117" t="s">
        <v>2203</v>
      </c>
      <c r="E893" s="118" t="s">
        <v>86</v>
      </c>
      <c r="F893" s="119">
        <v>6</v>
      </c>
      <c r="G893" s="41"/>
      <c r="H893" s="3">
        <f>ROUND(_xlfn.IFERROR(F893*G893," - "),2)</f>
        <v>0</v>
      </c>
      <c r="I893" s="134" t="e">
        <f>H893/$G$1758</f>
        <v>#DIV/0!</v>
      </c>
      <c r="J893" s="122" t="e">
        <f>#REF!</f>
        <v>#REF!</v>
      </c>
    </row>
    <row r="894" spans="1:10" s="12" customFormat="1" ht="14.25" outlineLevel="1">
      <c r="A894" s="7" t="s">
        <v>540</v>
      </c>
      <c r="B894" s="5" t="s">
        <v>52</v>
      </c>
      <c r="C894" s="116" t="s">
        <v>1856</v>
      </c>
      <c r="D894" s="117" t="s">
        <v>2204</v>
      </c>
      <c r="E894" s="118" t="s">
        <v>86</v>
      </c>
      <c r="F894" s="119">
        <v>15</v>
      </c>
      <c r="G894" s="41"/>
      <c r="H894" s="3">
        <f>ROUND(_xlfn.IFERROR(F894*G894," - "),2)</f>
        <v>0</v>
      </c>
      <c r="I894" s="134" t="e">
        <f>H894/$G$1758</f>
        <v>#DIV/0!</v>
      </c>
      <c r="J894" s="122" t="e">
        <f>#REF!</f>
        <v>#REF!</v>
      </c>
    </row>
    <row r="895" spans="1:10" s="12" customFormat="1" ht="14.25" outlineLevel="1">
      <c r="A895" s="7" t="s">
        <v>541</v>
      </c>
      <c r="B895" s="5" t="s">
        <v>758</v>
      </c>
      <c r="C895" s="116" t="s">
        <v>1856</v>
      </c>
      <c r="D895" s="117" t="s">
        <v>2295</v>
      </c>
      <c r="E895" s="118" t="s">
        <v>86</v>
      </c>
      <c r="F895" s="119">
        <v>6</v>
      </c>
      <c r="G895" s="41"/>
      <c r="H895" s="3">
        <f>ROUND(_xlfn.IFERROR(F895*G895," - "),2)</f>
        <v>0</v>
      </c>
      <c r="I895" s="134" t="e">
        <f>H895/$G$1758</f>
        <v>#DIV/0!</v>
      </c>
      <c r="J895" s="122" t="e">
        <f>#REF!</f>
        <v>#REF!</v>
      </c>
    </row>
    <row r="896" spans="1:10" s="12" customFormat="1" ht="14.25" outlineLevel="1">
      <c r="A896" s="7" t="s">
        <v>542</v>
      </c>
      <c r="B896" s="5" t="s">
        <v>334</v>
      </c>
      <c r="C896" s="116" t="s">
        <v>1856</v>
      </c>
      <c r="D896" s="117" t="s">
        <v>2215</v>
      </c>
      <c r="E896" s="118" t="s">
        <v>2130</v>
      </c>
      <c r="F896" s="119">
        <v>120.24</v>
      </c>
      <c r="G896" s="41"/>
      <c r="H896" s="3">
        <f>ROUND(_xlfn.IFERROR(F896*G896," - "),2)</f>
        <v>0</v>
      </c>
      <c r="I896" s="134" t="e">
        <f>H896/$G$1758</f>
        <v>#DIV/0!</v>
      </c>
      <c r="J896" s="122" t="e">
        <f>#REF!</f>
        <v>#REF!</v>
      </c>
    </row>
    <row r="897" spans="1:10" s="12" customFormat="1" ht="14.25" outlineLevel="1">
      <c r="A897" s="7" t="s">
        <v>543</v>
      </c>
      <c r="B897" s="5" t="s">
        <v>316</v>
      </c>
      <c r="C897" s="116" t="s">
        <v>1856</v>
      </c>
      <c r="D897" s="117" t="s">
        <v>2205</v>
      </c>
      <c r="E897" s="118" t="s">
        <v>86</v>
      </c>
      <c r="F897" s="119">
        <v>1</v>
      </c>
      <c r="G897" s="41"/>
      <c r="H897" s="3">
        <f>ROUND(_xlfn.IFERROR(F897*G897," - "),2)</f>
        <v>0</v>
      </c>
      <c r="I897" s="134" t="e">
        <f>H897/$G$1758</f>
        <v>#DIV/0!</v>
      </c>
      <c r="J897" s="122" t="e">
        <f>#REF!</f>
        <v>#REF!</v>
      </c>
    </row>
    <row r="898" spans="1:10" s="12" customFormat="1" ht="14.25" outlineLevel="1">
      <c r="A898" s="7" t="s">
        <v>588</v>
      </c>
      <c r="B898" s="5" t="s">
        <v>796</v>
      </c>
      <c r="C898" s="116" t="s">
        <v>1856</v>
      </c>
      <c r="D898" s="117" t="s">
        <v>2206</v>
      </c>
      <c r="E898" s="118" t="s">
        <v>86</v>
      </c>
      <c r="F898" s="119">
        <v>1</v>
      </c>
      <c r="G898" s="41"/>
      <c r="H898" s="3">
        <f>ROUND(_xlfn.IFERROR(F898*G898," - "),2)</f>
        <v>0</v>
      </c>
      <c r="I898" s="134" t="e">
        <f>H898/$G$1758</f>
        <v>#DIV/0!</v>
      </c>
      <c r="J898" s="122" t="e">
        <f>#REF!</f>
        <v>#REF!</v>
      </c>
    </row>
    <row r="899" spans="1:10" s="12" customFormat="1" ht="14.25" outlineLevel="1">
      <c r="A899" s="7" t="s">
        <v>648</v>
      </c>
      <c r="B899" s="5" t="s">
        <v>315</v>
      </c>
      <c r="C899" s="116" t="s">
        <v>1856</v>
      </c>
      <c r="D899" s="117" t="s">
        <v>2209</v>
      </c>
      <c r="E899" s="118" t="s">
        <v>86</v>
      </c>
      <c r="F899" s="119">
        <v>7</v>
      </c>
      <c r="G899" s="41"/>
      <c r="H899" s="3">
        <f>ROUND(_xlfn.IFERROR(F899*G899," - "),2)</f>
        <v>0</v>
      </c>
      <c r="I899" s="134" t="e">
        <f>H899/$G$1758</f>
        <v>#DIV/0!</v>
      </c>
      <c r="J899" s="122" t="e">
        <f>#REF!</f>
        <v>#REF!</v>
      </c>
    </row>
    <row r="900" spans="1:10" s="12" customFormat="1" ht="14.25" outlineLevel="1">
      <c r="A900" s="7" t="s">
        <v>673</v>
      </c>
      <c r="B900" s="5" t="s">
        <v>1442</v>
      </c>
      <c r="C900" s="116" t="s">
        <v>1856</v>
      </c>
      <c r="D900" s="117" t="s">
        <v>2378</v>
      </c>
      <c r="E900" s="118" t="s">
        <v>2130</v>
      </c>
      <c r="F900" s="119">
        <v>0.15</v>
      </c>
      <c r="G900" s="41"/>
      <c r="H900" s="3">
        <f>ROUND(_xlfn.IFERROR(F900*G900," - "),2)</f>
        <v>0</v>
      </c>
      <c r="I900" s="134" t="e">
        <f>H900/$G$1758</f>
        <v>#DIV/0!</v>
      </c>
      <c r="J900" s="122" t="e">
        <f>#REF!</f>
        <v>#REF!</v>
      </c>
    </row>
    <row r="901" spans="1:10" s="12" customFormat="1" ht="14.25" outlineLevel="1">
      <c r="A901" s="7" t="s">
        <v>710</v>
      </c>
      <c r="B901" s="5" t="s">
        <v>1437</v>
      </c>
      <c r="C901" s="116" t="s">
        <v>1856</v>
      </c>
      <c r="D901" s="117" t="s">
        <v>2379</v>
      </c>
      <c r="E901" s="118" t="s">
        <v>86</v>
      </c>
      <c r="F901" s="119">
        <v>1</v>
      </c>
      <c r="G901" s="41"/>
      <c r="H901" s="3">
        <f>ROUND(_xlfn.IFERROR(F901*G901," - "),2)</f>
        <v>0</v>
      </c>
      <c r="I901" s="134" t="e">
        <f>H901/$G$1758</f>
        <v>#DIV/0!</v>
      </c>
      <c r="J901" s="122" t="e">
        <f>#REF!</f>
        <v>#REF!</v>
      </c>
    </row>
    <row r="902" spans="1:10" s="12" customFormat="1" ht="14.25" outlineLevel="1">
      <c r="A902" s="7" t="s">
        <v>1432</v>
      </c>
      <c r="B902" s="5" t="s">
        <v>798</v>
      </c>
      <c r="C902" s="116" t="s">
        <v>1856</v>
      </c>
      <c r="D902" s="117" t="s">
        <v>2210</v>
      </c>
      <c r="E902" s="118" t="s">
        <v>2130</v>
      </c>
      <c r="F902" s="119">
        <v>2.85</v>
      </c>
      <c r="G902" s="41"/>
      <c r="H902" s="3">
        <f>ROUND(_xlfn.IFERROR(F902*G902," - "),2)</f>
        <v>0</v>
      </c>
      <c r="I902" s="134" t="e">
        <f>H902/$G$1758</f>
        <v>#DIV/0!</v>
      </c>
      <c r="J902" s="122" t="e">
        <f>#REF!</f>
        <v>#REF!</v>
      </c>
    </row>
    <row r="903" spans="1:10" s="12" customFormat="1" ht="14.25" outlineLevel="1">
      <c r="A903" s="7" t="s">
        <v>1433</v>
      </c>
      <c r="B903" s="5" t="s">
        <v>246</v>
      </c>
      <c r="C903" s="116" t="s">
        <v>2128</v>
      </c>
      <c r="D903" s="117" t="s">
        <v>2380</v>
      </c>
      <c r="E903" s="118" t="s">
        <v>2130</v>
      </c>
      <c r="F903" s="119">
        <v>12.6</v>
      </c>
      <c r="G903" s="41"/>
      <c r="H903" s="3">
        <f>ROUND(_xlfn.IFERROR(F903*G903," - "),2)</f>
        <v>0</v>
      </c>
      <c r="I903" s="134" t="e">
        <f>H903/$G$1758</f>
        <v>#DIV/0!</v>
      </c>
      <c r="J903" s="122" t="e">
        <f>#REF!</f>
        <v>#REF!</v>
      </c>
    </row>
    <row r="904" spans="1:10" s="12" customFormat="1" ht="14.25" outlineLevel="1">
      <c r="A904" s="7" t="s">
        <v>1434</v>
      </c>
      <c r="B904" s="5" t="s">
        <v>729</v>
      </c>
      <c r="C904" s="116" t="s">
        <v>1856</v>
      </c>
      <c r="D904" s="117" t="s">
        <v>2381</v>
      </c>
      <c r="E904" s="118" t="s">
        <v>86</v>
      </c>
      <c r="F904" s="119">
        <v>1</v>
      </c>
      <c r="G904" s="41"/>
      <c r="H904" s="3">
        <f>ROUND(_xlfn.IFERROR(F904*G904," - "),2)</f>
        <v>0</v>
      </c>
      <c r="I904" s="134" t="e">
        <f>H904/$G$1758</f>
        <v>#DIV/0!</v>
      </c>
      <c r="J904" s="122" t="e">
        <f>#REF!</f>
        <v>#REF!</v>
      </c>
    </row>
    <row r="905" spans="1:10" s="12" customFormat="1" ht="25.5" outlineLevel="1">
      <c r="A905" s="7" t="s">
        <v>1435</v>
      </c>
      <c r="B905" s="5" t="s">
        <v>641</v>
      </c>
      <c r="C905" s="116" t="s">
        <v>1856</v>
      </c>
      <c r="D905" s="117" t="s">
        <v>2212</v>
      </c>
      <c r="E905" s="118" t="s">
        <v>86</v>
      </c>
      <c r="F905" s="119">
        <v>1</v>
      </c>
      <c r="G905" s="41"/>
      <c r="H905" s="3">
        <f>ROUND(_xlfn.IFERROR(F905*G905," - "),2)</f>
        <v>0</v>
      </c>
      <c r="I905" s="134" t="e">
        <f>H905/$G$1758</f>
        <v>#DIV/0!</v>
      </c>
      <c r="J905" s="122" t="e">
        <f>#REF!</f>
        <v>#REF!</v>
      </c>
    </row>
    <row r="906" spans="1:10" s="12" customFormat="1" ht="14.25" outlineLevel="1">
      <c r="A906" s="7" t="s">
        <v>1436</v>
      </c>
      <c r="B906" s="5" t="s">
        <v>246</v>
      </c>
      <c r="C906" s="116" t="s">
        <v>2128</v>
      </c>
      <c r="D906" s="117" t="s">
        <v>2380</v>
      </c>
      <c r="E906" s="118" t="s">
        <v>2130</v>
      </c>
      <c r="F906" s="119">
        <v>12.1</v>
      </c>
      <c r="G906" s="41"/>
      <c r="H906" s="3">
        <f>ROUND(_xlfn.IFERROR(F906*G906," - "),2)</f>
        <v>0</v>
      </c>
      <c r="I906" s="134" t="e">
        <f>H906/$G$1758</f>
        <v>#DIV/0!</v>
      </c>
      <c r="J906" s="122" t="e">
        <f>#REF!</f>
        <v>#REF!</v>
      </c>
    </row>
    <row r="907" spans="1:10" s="12" customFormat="1" ht="14.25" outlineLevel="1">
      <c r="A907" s="7" t="s">
        <v>1438</v>
      </c>
      <c r="B907" s="5" t="s">
        <v>644</v>
      </c>
      <c r="C907" s="116" t="s">
        <v>1856</v>
      </c>
      <c r="D907" s="117" t="s">
        <v>2217</v>
      </c>
      <c r="E907" s="118" t="s">
        <v>2130</v>
      </c>
      <c r="F907" s="119">
        <v>20</v>
      </c>
      <c r="G907" s="41"/>
      <c r="H907" s="3">
        <f>ROUND(_xlfn.IFERROR(F907*G907," - "),2)</f>
        <v>0</v>
      </c>
      <c r="I907" s="134" t="e">
        <f>H907/$G$1758</f>
        <v>#DIV/0!</v>
      </c>
      <c r="J907" s="122" t="e">
        <f>#REF!</f>
        <v>#REF!</v>
      </c>
    </row>
    <row r="908" spans="1:10" s="12" customFormat="1" ht="14.25" outlineLevel="1">
      <c r="A908" s="7" t="s">
        <v>1443</v>
      </c>
      <c r="B908" s="17" t="s">
        <v>300</v>
      </c>
      <c r="C908" s="116" t="s">
        <v>2128</v>
      </c>
      <c r="D908" s="117" t="s">
        <v>2216</v>
      </c>
      <c r="E908" s="118" t="s">
        <v>2130</v>
      </c>
      <c r="F908" s="119">
        <v>89.91</v>
      </c>
      <c r="G908" s="41"/>
      <c r="H908" s="3">
        <f>ROUND(_xlfn.IFERROR(F908*G908," - "),2)</f>
        <v>0</v>
      </c>
      <c r="I908" s="134" t="e">
        <f>H908/$G$1758</f>
        <v>#DIV/0!</v>
      </c>
      <c r="J908" s="122" t="e">
        <f>#REF!</f>
        <v>#REF!</v>
      </c>
    </row>
    <row r="909" spans="1:10" s="12" customFormat="1" ht="14.25" outlineLevel="1">
      <c r="A909" s="259" t="s">
        <v>544</v>
      </c>
      <c r="B909" s="261"/>
      <c r="C909" s="125"/>
      <c r="D909" s="126" t="s">
        <v>1136</v>
      </c>
      <c r="E909" s="127">
        <f>SUM(H910:H926)</f>
        <v>0</v>
      </c>
      <c r="F909" s="127"/>
      <c r="G909" s="127"/>
      <c r="H909" s="127"/>
      <c r="I909" s="128" t="e">
        <f>E909/$G$1758</f>
        <v>#DIV/0!</v>
      </c>
      <c r="J909" s="122" t="e">
        <f>#REF!</f>
        <v>#REF!</v>
      </c>
    </row>
    <row r="910" spans="1:10" s="12" customFormat="1" ht="14.25" outlineLevel="1">
      <c r="A910" s="7" t="s">
        <v>545</v>
      </c>
      <c r="B910" s="2" t="s">
        <v>301</v>
      </c>
      <c r="C910" s="116" t="s">
        <v>2128</v>
      </c>
      <c r="D910" s="117" t="s">
        <v>2190</v>
      </c>
      <c r="E910" s="118" t="s">
        <v>86</v>
      </c>
      <c r="F910" s="133">
        <v>1</v>
      </c>
      <c r="G910" s="41"/>
      <c r="H910" s="3">
        <f>ROUND(_xlfn.IFERROR(F910*G910," - "),2)</f>
        <v>0</v>
      </c>
      <c r="I910" s="121" t="e">
        <f>H910/$G$1758</f>
        <v>#DIV/0!</v>
      </c>
      <c r="J910" s="122" t="e">
        <f>#REF!</f>
        <v>#REF!</v>
      </c>
    </row>
    <row r="911" spans="1:10" s="12" customFormat="1" ht="30" customHeight="1" outlineLevel="1">
      <c r="A911" s="7" t="s">
        <v>546</v>
      </c>
      <c r="B911" s="5" t="s">
        <v>293</v>
      </c>
      <c r="C911" s="116" t="s">
        <v>2128</v>
      </c>
      <c r="D911" s="117" t="s">
        <v>2222</v>
      </c>
      <c r="E911" s="118" t="s">
        <v>2419</v>
      </c>
      <c r="F911" s="119">
        <v>6</v>
      </c>
      <c r="G911" s="41"/>
      <c r="H911" s="3">
        <f>ROUND(_xlfn.IFERROR(F911*G911," - "),2)</f>
        <v>0</v>
      </c>
      <c r="I911" s="134" t="e">
        <f>H911/$G$1758</f>
        <v>#DIV/0!</v>
      </c>
      <c r="J911" s="122" t="e">
        <f>#REF!</f>
        <v>#REF!</v>
      </c>
    </row>
    <row r="912" spans="1:10" s="12" customFormat="1" ht="14.25" outlineLevel="1">
      <c r="A912" s="7" t="s">
        <v>547</v>
      </c>
      <c r="B912" s="5" t="s">
        <v>324</v>
      </c>
      <c r="C912" s="116" t="s">
        <v>1856</v>
      </c>
      <c r="D912" s="117" t="s">
        <v>2223</v>
      </c>
      <c r="E912" s="118" t="s">
        <v>86</v>
      </c>
      <c r="F912" s="119">
        <v>30</v>
      </c>
      <c r="G912" s="41"/>
      <c r="H912" s="3">
        <f>ROUND(_xlfn.IFERROR(F912*G912," - "),2)</f>
        <v>0</v>
      </c>
      <c r="I912" s="134" t="e">
        <f>H912/$G$1758</f>
        <v>#DIV/0!</v>
      </c>
      <c r="J912" s="122" t="e">
        <f>#REF!</f>
        <v>#REF!</v>
      </c>
    </row>
    <row r="913" spans="1:10" s="12" customFormat="1" ht="25.5" outlineLevel="1">
      <c r="A913" s="7" t="s">
        <v>548</v>
      </c>
      <c r="B913" s="5" t="s">
        <v>640</v>
      </c>
      <c r="C913" s="116" t="s">
        <v>1856</v>
      </c>
      <c r="D913" s="117" t="s">
        <v>2224</v>
      </c>
      <c r="E913" s="118" t="s">
        <v>86</v>
      </c>
      <c r="F913" s="119">
        <v>30</v>
      </c>
      <c r="G913" s="41"/>
      <c r="H913" s="3">
        <f>ROUND(_xlfn.IFERROR(F913*G913," - "),2)</f>
        <v>0</v>
      </c>
      <c r="I913" s="134" t="e">
        <f>H913/$G$1758</f>
        <v>#DIV/0!</v>
      </c>
      <c r="J913" s="122" t="e">
        <f>#REF!</f>
        <v>#REF!</v>
      </c>
    </row>
    <row r="914" spans="1:10" s="12" customFormat="1" ht="25.5" outlineLevel="1">
      <c r="A914" s="7" t="s">
        <v>549</v>
      </c>
      <c r="B914" s="20">
        <v>91928</v>
      </c>
      <c r="C914" s="116" t="s">
        <v>2127</v>
      </c>
      <c r="D914" s="117" t="s">
        <v>2225</v>
      </c>
      <c r="E914" s="118" t="s">
        <v>660</v>
      </c>
      <c r="F914" s="119">
        <v>800</v>
      </c>
      <c r="G914" s="41"/>
      <c r="H914" s="3">
        <f>ROUND(_xlfn.IFERROR(F914*G914," - "),2)</f>
        <v>0</v>
      </c>
      <c r="I914" s="134" t="e">
        <f>H914/$G$1758</f>
        <v>#DIV/0!</v>
      </c>
      <c r="J914" s="122" t="e">
        <f>#REF!</f>
        <v>#REF!</v>
      </c>
    </row>
    <row r="915" spans="1:10" s="12" customFormat="1" ht="14.25" outlineLevel="1">
      <c r="A915" s="7" t="s">
        <v>550</v>
      </c>
      <c r="B915" s="17">
        <v>98307</v>
      </c>
      <c r="C915" s="116" t="s">
        <v>2127</v>
      </c>
      <c r="D915" s="117" t="s">
        <v>2226</v>
      </c>
      <c r="E915" s="118" t="s">
        <v>86</v>
      </c>
      <c r="F915" s="119">
        <v>30</v>
      </c>
      <c r="G915" s="41"/>
      <c r="H915" s="3">
        <f>ROUND(_xlfn.IFERROR(F915*G915," - "),2)</f>
        <v>0</v>
      </c>
      <c r="I915" s="134" t="e">
        <f>H915/$G$1758</f>
        <v>#DIV/0!</v>
      </c>
      <c r="J915" s="122" t="e">
        <f>#REF!</f>
        <v>#REF!</v>
      </c>
    </row>
    <row r="916" spans="1:10" s="12" customFormat="1" ht="14.25" outlineLevel="1">
      <c r="A916" s="7" t="s">
        <v>551</v>
      </c>
      <c r="B916" s="17" t="s">
        <v>265</v>
      </c>
      <c r="C916" s="116" t="s">
        <v>2128</v>
      </c>
      <c r="D916" s="117" t="s">
        <v>2227</v>
      </c>
      <c r="E916" s="118" t="s">
        <v>660</v>
      </c>
      <c r="F916" s="119">
        <v>450</v>
      </c>
      <c r="G916" s="41"/>
      <c r="H916" s="3">
        <f>ROUND(_xlfn.IFERROR(F916*G916," - "),2)</f>
        <v>0</v>
      </c>
      <c r="I916" s="134" t="e">
        <f>H916/$G$1758</f>
        <v>#DIV/0!</v>
      </c>
      <c r="J916" s="122" t="e">
        <f>#REF!</f>
        <v>#REF!</v>
      </c>
    </row>
    <row r="917" spans="1:10" s="12" customFormat="1" ht="25.5" outlineLevel="1">
      <c r="A917" s="7" t="s">
        <v>552</v>
      </c>
      <c r="B917" s="20">
        <v>98308</v>
      </c>
      <c r="C917" s="116" t="s">
        <v>2127</v>
      </c>
      <c r="D917" s="117" t="s">
        <v>2228</v>
      </c>
      <c r="E917" s="118" t="s">
        <v>86</v>
      </c>
      <c r="F917" s="119">
        <v>20</v>
      </c>
      <c r="G917" s="41"/>
      <c r="H917" s="3">
        <f>ROUND(_xlfn.IFERROR(F917*G917," - "),2)</f>
        <v>0</v>
      </c>
      <c r="I917" s="134" t="e">
        <f>H917/$G$1758</f>
        <v>#DIV/0!</v>
      </c>
      <c r="J917" s="122" t="e">
        <f>#REF!</f>
        <v>#REF!</v>
      </c>
    </row>
    <row r="918" spans="1:10" s="12" customFormat="1" ht="14.25" outlineLevel="1">
      <c r="A918" s="7" t="s">
        <v>553</v>
      </c>
      <c r="B918" s="5" t="s">
        <v>264</v>
      </c>
      <c r="C918" s="116" t="s">
        <v>2128</v>
      </c>
      <c r="D918" s="117" t="s">
        <v>2229</v>
      </c>
      <c r="E918" s="118" t="s">
        <v>660</v>
      </c>
      <c r="F918" s="119">
        <v>400</v>
      </c>
      <c r="G918" s="41"/>
      <c r="H918" s="3">
        <f>ROUND(_xlfn.IFERROR(F918*G918," - "),2)</f>
        <v>0</v>
      </c>
      <c r="I918" s="134" t="e">
        <f>H918/$G$1758</f>
        <v>#DIV/0!</v>
      </c>
      <c r="J918" s="122" t="e">
        <f>#REF!</f>
        <v>#REF!</v>
      </c>
    </row>
    <row r="919" spans="1:10" s="12" customFormat="1" ht="14.25" outlineLevel="1">
      <c r="A919" s="7" t="s">
        <v>554</v>
      </c>
      <c r="B919" s="5" t="s">
        <v>302</v>
      </c>
      <c r="C919" s="116" t="s">
        <v>2128</v>
      </c>
      <c r="D919" s="117" t="s">
        <v>2230</v>
      </c>
      <c r="E919" s="118" t="s">
        <v>86</v>
      </c>
      <c r="F919" s="119">
        <v>40</v>
      </c>
      <c r="G919" s="41"/>
      <c r="H919" s="3">
        <f>ROUND(_xlfn.IFERROR(F919*G919," - "),2)</f>
        <v>0</v>
      </c>
      <c r="I919" s="134" t="e">
        <f>H919/$G$1758</f>
        <v>#DIV/0!</v>
      </c>
      <c r="J919" s="122" t="e">
        <f>#REF!</f>
        <v>#REF!</v>
      </c>
    </row>
    <row r="920" spans="1:10" s="12" customFormat="1" ht="25.5" outlineLevel="1">
      <c r="A920" s="7" t="s">
        <v>589</v>
      </c>
      <c r="B920" s="5" t="s">
        <v>266</v>
      </c>
      <c r="C920" s="116" t="s">
        <v>2128</v>
      </c>
      <c r="D920" s="135" t="s">
        <v>763</v>
      </c>
      <c r="E920" s="118" t="s">
        <v>86</v>
      </c>
      <c r="F920" s="119">
        <v>17</v>
      </c>
      <c r="G920" s="41"/>
      <c r="H920" s="3">
        <f>ROUND(_xlfn.IFERROR(F920*G920," - "),2)</f>
        <v>0</v>
      </c>
      <c r="I920" s="134" t="e">
        <f>H920/$G$1758</f>
        <v>#DIV/0!</v>
      </c>
      <c r="J920" s="122" t="e">
        <f>#REF!</f>
        <v>#REF!</v>
      </c>
    </row>
    <row r="921" spans="1:10" s="12" customFormat="1" ht="25.5" outlineLevel="1">
      <c r="A921" s="7" t="s">
        <v>649</v>
      </c>
      <c r="B921" s="17" t="s">
        <v>266</v>
      </c>
      <c r="C921" s="116" t="s">
        <v>2128</v>
      </c>
      <c r="D921" s="135" t="s">
        <v>764</v>
      </c>
      <c r="E921" s="118" t="s">
        <v>86</v>
      </c>
      <c r="F921" s="119">
        <v>23</v>
      </c>
      <c r="G921" s="41"/>
      <c r="H921" s="3">
        <f>ROUND(_xlfn.IFERROR(F921*G921," - "),2)</f>
        <v>0</v>
      </c>
      <c r="I921" s="134" t="e">
        <f>H921/$G$1758</f>
        <v>#DIV/0!</v>
      </c>
      <c r="J921" s="122" t="e">
        <f>#REF!</f>
        <v>#REF!</v>
      </c>
    </row>
    <row r="922" spans="1:10" s="12" customFormat="1" ht="14.25" outlineLevel="1">
      <c r="A922" s="7" t="s">
        <v>674</v>
      </c>
      <c r="B922" s="5" t="s">
        <v>769</v>
      </c>
      <c r="C922" s="116" t="s">
        <v>1856</v>
      </c>
      <c r="D922" s="117" t="s">
        <v>2231</v>
      </c>
      <c r="E922" s="118" t="s">
        <v>660</v>
      </c>
      <c r="F922" s="119">
        <v>350</v>
      </c>
      <c r="G922" s="41"/>
      <c r="H922" s="3">
        <f>ROUND(_xlfn.IFERROR(F922*G922," - "),2)</f>
        <v>0</v>
      </c>
      <c r="I922" s="134" t="e">
        <f>H922/$G$1758</f>
        <v>#DIV/0!</v>
      </c>
      <c r="J922" s="122" t="e">
        <f>#REF!</f>
        <v>#REF!</v>
      </c>
    </row>
    <row r="923" spans="1:10" s="43" customFormat="1" ht="25.5" outlineLevel="1">
      <c r="A923" s="7" t="s">
        <v>711</v>
      </c>
      <c r="B923" s="4" t="s">
        <v>323</v>
      </c>
      <c r="C923" s="116" t="s">
        <v>1856</v>
      </c>
      <c r="D923" s="117" t="s">
        <v>2298</v>
      </c>
      <c r="E923" s="118" t="s">
        <v>86</v>
      </c>
      <c r="F923" s="137">
        <v>1</v>
      </c>
      <c r="G923" s="41"/>
      <c r="H923" s="3">
        <f>ROUND(_xlfn.IFERROR(F923*G923," - "),2)</f>
        <v>0</v>
      </c>
      <c r="I923" s="123" t="e">
        <f>H923/$G$1758</f>
        <v>#DIV/0!</v>
      </c>
      <c r="J923" s="122" t="e">
        <f>#REF!</f>
        <v>#REF!</v>
      </c>
    </row>
    <row r="924" spans="1:10" s="43" customFormat="1" ht="25.5" outlineLevel="1">
      <c r="A924" s="7" t="s">
        <v>1439</v>
      </c>
      <c r="B924" s="17">
        <v>91930</v>
      </c>
      <c r="C924" s="116" t="s">
        <v>2127</v>
      </c>
      <c r="D924" s="117" t="s">
        <v>2299</v>
      </c>
      <c r="E924" s="118" t="s">
        <v>660</v>
      </c>
      <c r="F924" s="137">
        <v>150</v>
      </c>
      <c r="G924" s="41"/>
      <c r="H924" s="3">
        <f>ROUND(_xlfn.IFERROR(F924*G924," - "),2)</f>
        <v>0</v>
      </c>
      <c r="I924" s="123" t="e">
        <f>H924/$G$1758</f>
        <v>#DIV/0!</v>
      </c>
      <c r="J924" s="122" t="e">
        <f>#REF!</f>
        <v>#REF!</v>
      </c>
    </row>
    <row r="925" spans="1:10" s="43" customFormat="1" ht="25.5" outlineLevel="1">
      <c r="A925" s="7" t="s">
        <v>1440</v>
      </c>
      <c r="B925" s="17">
        <v>91932</v>
      </c>
      <c r="C925" s="116" t="s">
        <v>2127</v>
      </c>
      <c r="D925" s="117" t="s">
        <v>2300</v>
      </c>
      <c r="E925" s="118" t="s">
        <v>660</v>
      </c>
      <c r="F925" s="137">
        <v>100</v>
      </c>
      <c r="G925" s="41"/>
      <c r="H925" s="3">
        <f>ROUND(_xlfn.IFERROR(F925*G925," - "),2)</f>
        <v>0</v>
      </c>
      <c r="I925" s="123" t="e">
        <f>H925/$G$1758</f>
        <v>#DIV/0!</v>
      </c>
      <c r="J925" s="122" t="e">
        <f>#REF!</f>
        <v>#REF!</v>
      </c>
    </row>
    <row r="926" spans="1:10" s="43" customFormat="1" ht="25.5" outlineLevel="1">
      <c r="A926" s="7" t="s">
        <v>1441</v>
      </c>
      <c r="B926" s="17">
        <v>91934</v>
      </c>
      <c r="C926" s="116" t="s">
        <v>2127</v>
      </c>
      <c r="D926" s="117" t="s">
        <v>2301</v>
      </c>
      <c r="E926" s="118" t="s">
        <v>660</v>
      </c>
      <c r="F926" s="137">
        <v>60</v>
      </c>
      <c r="G926" s="41"/>
      <c r="H926" s="3">
        <f>ROUND(_xlfn.IFERROR(F926*G926," - "),2)</f>
        <v>0</v>
      </c>
      <c r="I926" s="123" t="e">
        <f>H926/$G$1758</f>
        <v>#DIV/0!</v>
      </c>
      <c r="J926" s="122" t="e">
        <f>#REF!</f>
        <v>#REF!</v>
      </c>
    </row>
    <row r="927" spans="1:10" s="12" customFormat="1" ht="14.25" outlineLevel="1">
      <c r="A927" s="259" t="s">
        <v>228</v>
      </c>
      <c r="B927" s="261"/>
      <c r="C927" s="125"/>
      <c r="D927" s="126" t="s">
        <v>1135</v>
      </c>
      <c r="E927" s="127">
        <f>SUM(H928:H955)</f>
        <v>0</v>
      </c>
      <c r="F927" s="127"/>
      <c r="G927" s="127"/>
      <c r="H927" s="127"/>
      <c r="I927" s="128" t="e">
        <f>E927/$G$1758</f>
        <v>#DIV/0!</v>
      </c>
      <c r="J927" s="122" t="e">
        <f>#REF!</f>
        <v>#REF!</v>
      </c>
    </row>
    <row r="928" spans="1:10" s="12" customFormat="1" ht="14.25" outlineLevel="1">
      <c r="A928" s="7" t="s">
        <v>555</v>
      </c>
      <c r="B928" s="2" t="s">
        <v>322</v>
      </c>
      <c r="C928" s="116" t="s">
        <v>1856</v>
      </c>
      <c r="D928" s="117" t="s">
        <v>2232</v>
      </c>
      <c r="E928" s="118" t="s">
        <v>86</v>
      </c>
      <c r="F928" s="133">
        <v>31</v>
      </c>
      <c r="G928" s="41"/>
      <c r="H928" s="3">
        <f>ROUND(_xlfn.IFERROR(F928*G928," - "),2)</f>
        <v>0</v>
      </c>
      <c r="I928" s="121" t="e">
        <f>H928/$G$1758</f>
        <v>#DIV/0!</v>
      </c>
      <c r="J928" s="122" t="e">
        <f>#REF!</f>
        <v>#REF!</v>
      </c>
    </row>
    <row r="929" spans="1:10" s="12" customFormat="1" ht="14.25" outlineLevel="1">
      <c r="A929" s="7" t="s">
        <v>556</v>
      </c>
      <c r="B929" s="17" t="s">
        <v>219</v>
      </c>
      <c r="C929" s="116" t="s">
        <v>2128</v>
      </c>
      <c r="D929" s="117" t="s">
        <v>2233</v>
      </c>
      <c r="E929" s="118" t="s">
        <v>86</v>
      </c>
      <c r="F929" s="119">
        <v>13</v>
      </c>
      <c r="G929" s="41"/>
      <c r="H929" s="3">
        <f>ROUND(_xlfn.IFERROR(F929*G929," - "),2)</f>
        <v>0</v>
      </c>
      <c r="I929" s="134" t="e">
        <f>H929/$G$1758</f>
        <v>#DIV/0!</v>
      </c>
      <c r="J929" s="122" t="e">
        <f>#REF!</f>
        <v>#REF!</v>
      </c>
    </row>
    <row r="930" spans="1:10" s="12" customFormat="1" ht="14.25" outlineLevel="1">
      <c r="A930" s="7" t="s">
        <v>557</v>
      </c>
      <c r="B930" s="5" t="s">
        <v>1831</v>
      </c>
      <c r="C930" s="116" t="s">
        <v>1856</v>
      </c>
      <c r="D930" s="117" t="s">
        <v>2234</v>
      </c>
      <c r="E930" s="118" t="s">
        <v>86</v>
      </c>
      <c r="F930" s="119">
        <v>11</v>
      </c>
      <c r="G930" s="41"/>
      <c r="H930" s="3">
        <f>ROUND(_xlfn.IFERROR(F930*G930," - "),2)</f>
        <v>0</v>
      </c>
      <c r="I930" s="134" t="e">
        <f>H930/$G$1758</f>
        <v>#DIV/0!</v>
      </c>
      <c r="J930" s="122" t="e">
        <f>#REF!</f>
        <v>#REF!</v>
      </c>
    </row>
    <row r="931" spans="1:10" s="12" customFormat="1" ht="14.25" outlineLevel="1">
      <c r="A931" s="7" t="s">
        <v>558</v>
      </c>
      <c r="B931" s="17" t="s">
        <v>767</v>
      </c>
      <c r="C931" s="116" t="s">
        <v>1856</v>
      </c>
      <c r="D931" s="117" t="s">
        <v>2235</v>
      </c>
      <c r="E931" s="118" t="s">
        <v>86</v>
      </c>
      <c r="F931" s="119">
        <v>1</v>
      </c>
      <c r="G931" s="41"/>
      <c r="H931" s="3">
        <f>ROUND(_xlfn.IFERROR(F931*G931," - "),2)</f>
        <v>0</v>
      </c>
      <c r="I931" s="134" t="e">
        <f>H931/$G$1758</f>
        <v>#DIV/0!</v>
      </c>
      <c r="J931" s="122" t="e">
        <f>#REF!</f>
        <v>#REF!</v>
      </c>
    </row>
    <row r="932" spans="1:10" s="12" customFormat="1" ht="25.5" outlineLevel="1">
      <c r="A932" s="7" t="s">
        <v>559</v>
      </c>
      <c r="B932" s="5" t="s">
        <v>117</v>
      </c>
      <c r="C932" s="116" t="s">
        <v>1856</v>
      </c>
      <c r="D932" s="117" t="s">
        <v>2236</v>
      </c>
      <c r="E932" s="118" t="s">
        <v>86</v>
      </c>
      <c r="F932" s="119">
        <v>6</v>
      </c>
      <c r="G932" s="41"/>
      <c r="H932" s="3">
        <f>ROUND(_xlfn.IFERROR(F932*G932," - "),2)</f>
        <v>0</v>
      </c>
      <c r="I932" s="134" t="e">
        <f>H932/$G$1758</f>
        <v>#DIV/0!</v>
      </c>
      <c r="J932" s="122" t="e">
        <f>#REF!</f>
        <v>#REF!</v>
      </c>
    </row>
    <row r="933" spans="1:10" s="12" customFormat="1" ht="14.25" outlineLevel="1">
      <c r="A933" s="7" t="s">
        <v>560</v>
      </c>
      <c r="B933" s="17" t="s">
        <v>272</v>
      </c>
      <c r="C933" s="116" t="s">
        <v>2128</v>
      </c>
      <c r="D933" s="117" t="s">
        <v>2239</v>
      </c>
      <c r="E933" s="118" t="s">
        <v>86</v>
      </c>
      <c r="F933" s="119">
        <v>15</v>
      </c>
      <c r="G933" s="41"/>
      <c r="H933" s="3">
        <f>ROUND(_xlfn.IFERROR(F933*G933," - "),2)</f>
        <v>0</v>
      </c>
      <c r="I933" s="134" t="e">
        <f>H933/$G$1758</f>
        <v>#DIV/0!</v>
      </c>
      <c r="J933" s="122" t="e">
        <f>#REF!</f>
        <v>#REF!</v>
      </c>
    </row>
    <row r="934" spans="1:10" s="12" customFormat="1" ht="14.25" outlineLevel="1">
      <c r="A934" s="7" t="s">
        <v>561</v>
      </c>
      <c r="B934" s="17" t="s">
        <v>688</v>
      </c>
      <c r="C934" s="116" t="s">
        <v>1856</v>
      </c>
      <c r="D934" s="117" t="s">
        <v>2237</v>
      </c>
      <c r="E934" s="118" t="s">
        <v>660</v>
      </c>
      <c r="F934" s="119">
        <v>5</v>
      </c>
      <c r="G934" s="41"/>
      <c r="H934" s="3">
        <f>ROUND(_xlfn.IFERROR(F934*G934," - "),2)</f>
        <v>0</v>
      </c>
      <c r="I934" s="134" t="e">
        <f>H934/$G$1758</f>
        <v>#DIV/0!</v>
      </c>
      <c r="J934" s="122" t="e">
        <f>#REF!</f>
        <v>#REF!</v>
      </c>
    </row>
    <row r="935" spans="1:10" s="12" customFormat="1" ht="14.25" outlineLevel="1">
      <c r="A935" s="7" t="s">
        <v>562</v>
      </c>
      <c r="B935" s="17" t="s">
        <v>958</v>
      </c>
      <c r="C935" s="116" t="s">
        <v>1856</v>
      </c>
      <c r="D935" s="117" t="s">
        <v>2238</v>
      </c>
      <c r="E935" s="118" t="s">
        <v>86</v>
      </c>
      <c r="F935" s="119">
        <v>2</v>
      </c>
      <c r="G935" s="41"/>
      <c r="H935" s="3">
        <f>ROUND(_xlfn.IFERROR(F935*G935," - "),2)</f>
        <v>0</v>
      </c>
      <c r="I935" s="134" t="e">
        <f>H935/$G$1758</f>
        <v>#DIV/0!</v>
      </c>
      <c r="J935" s="122" t="e">
        <f>#REF!</f>
        <v>#REF!</v>
      </c>
    </row>
    <row r="936" spans="1:10" s="12" customFormat="1" ht="14.25" outlineLevel="1">
      <c r="A936" s="7" t="s">
        <v>563</v>
      </c>
      <c r="B936" s="17" t="s">
        <v>766</v>
      </c>
      <c r="C936" s="116" t="s">
        <v>1856</v>
      </c>
      <c r="D936" s="117" t="s">
        <v>2302</v>
      </c>
      <c r="E936" s="118" t="s">
        <v>2419</v>
      </c>
      <c r="F936" s="119">
        <v>5</v>
      </c>
      <c r="G936" s="41"/>
      <c r="H936" s="3">
        <f>ROUND(_xlfn.IFERROR(F936*G936," - "),2)</f>
        <v>0</v>
      </c>
      <c r="I936" s="134" t="e">
        <f>H936/$G$1758</f>
        <v>#DIV/0!</v>
      </c>
      <c r="J936" s="122" t="e">
        <f>#REF!</f>
        <v>#REF!</v>
      </c>
    </row>
    <row r="937" spans="1:10" s="12" customFormat="1" ht="14.25" outlineLevel="1">
      <c r="A937" s="7" t="s">
        <v>564</v>
      </c>
      <c r="B937" s="17" t="s">
        <v>918</v>
      </c>
      <c r="C937" s="116" t="s">
        <v>1856</v>
      </c>
      <c r="D937" s="117" t="s">
        <v>2303</v>
      </c>
      <c r="E937" s="118" t="s">
        <v>2419</v>
      </c>
      <c r="F937" s="119">
        <v>1</v>
      </c>
      <c r="G937" s="41"/>
      <c r="H937" s="3">
        <f>ROUND(_xlfn.IFERROR(F937*G937," - "),2)</f>
        <v>0</v>
      </c>
      <c r="I937" s="134" t="e">
        <f>H937/$G$1758</f>
        <v>#DIV/0!</v>
      </c>
      <c r="J937" s="122" t="e">
        <f>#REF!</f>
        <v>#REF!</v>
      </c>
    </row>
    <row r="938" spans="1:10" s="12" customFormat="1" ht="14.25" outlineLevel="1">
      <c r="A938" s="7" t="s">
        <v>565</v>
      </c>
      <c r="B938" s="17" t="s">
        <v>116</v>
      </c>
      <c r="C938" s="116" t="s">
        <v>1856</v>
      </c>
      <c r="D938" s="117" t="s">
        <v>2240</v>
      </c>
      <c r="E938" s="118" t="s">
        <v>86</v>
      </c>
      <c r="F938" s="119">
        <v>6</v>
      </c>
      <c r="G938" s="41"/>
      <c r="H938" s="3">
        <f>ROUND(_xlfn.IFERROR(F938*G938," - "),2)</f>
        <v>0</v>
      </c>
      <c r="I938" s="134" t="e">
        <f>H938/$G$1758</f>
        <v>#DIV/0!</v>
      </c>
      <c r="J938" s="122" t="e">
        <f>#REF!</f>
        <v>#REF!</v>
      </c>
    </row>
    <row r="939" spans="1:10" s="12" customFormat="1" ht="14.25" outlineLevel="1">
      <c r="A939" s="7" t="s">
        <v>566</v>
      </c>
      <c r="B939" s="17" t="s">
        <v>668</v>
      </c>
      <c r="C939" s="116" t="s">
        <v>1856</v>
      </c>
      <c r="D939" s="135" t="s">
        <v>814</v>
      </c>
      <c r="E939" s="118" t="s">
        <v>86</v>
      </c>
      <c r="F939" s="119">
        <v>3</v>
      </c>
      <c r="G939" s="41"/>
      <c r="H939" s="3">
        <f>ROUND(_xlfn.IFERROR(F939*G939," - "),2)</f>
        <v>0</v>
      </c>
      <c r="I939" s="134" t="e">
        <f>H939/$G$1758</f>
        <v>#DIV/0!</v>
      </c>
      <c r="J939" s="122" t="e">
        <f>#REF!</f>
        <v>#REF!</v>
      </c>
    </row>
    <row r="940" spans="1:10" s="12" customFormat="1" ht="25.5" outlineLevel="1">
      <c r="A940" s="7" t="s">
        <v>567</v>
      </c>
      <c r="B940" s="17" t="s">
        <v>93</v>
      </c>
      <c r="C940" s="116" t="s">
        <v>1856</v>
      </c>
      <c r="D940" s="117" t="s">
        <v>2241</v>
      </c>
      <c r="E940" s="118" t="s">
        <v>86</v>
      </c>
      <c r="F940" s="119">
        <v>10</v>
      </c>
      <c r="G940" s="41"/>
      <c r="H940" s="3">
        <f>ROUND(_xlfn.IFERROR(F940*G940," - "),2)</f>
        <v>0</v>
      </c>
      <c r="I940" s="134" t="e">
        <f>H940/$G$1758</f>
        <v>#DIV/0!</v>
      </c>
      <c r="J940" s="122" t="e">
        <f>#REF!</f>
        <v>#REF!</v>
      </c>
    </row>
    <row r="941" spans="1:10" s="12" customFormat="1" ht="14.25" outlineLevel="1">
      <c r="A941" s="7" t="s">
        <v>568</v>
      </c>
      <c r="B941" s="17" t="s">
        <v>321</v>
      </c>
      <c r="C941" s="116" t="s">
        <v>1856</v>
      </c>
      <c r="D941" s="117" t="s">
        <v>2242</v>
      </c>
      <c r="E941" s="118" t="s">
        <v>86</v>
      </c>
      <c r="F941" s="119">
        <v>1</v>
      </c>
      <c r="G941" s="41"/>
      <c r="H941" s="3">
        <f>ROUND(_xlfn.IFERROR(F941*G941," - "),2)</f>
        <v>0</v>
      </c>
      <c r="I941" s="134" t="e">
        <f>H941/$G$1758</f>
        <v>#DIV/0!</v>
      </c>
      <c r="J941" s="122" t="e">
        <f>#REF!</f>
        <v>#REF!</v>
      </c>
    </row>
    <row r="942" spans="1:10" s="12" customFormat="1" ht="14.25" outlineLevel="1">
      <c r="A942" s="7" t="s">
        <v>569</v>
      </c>
      <c r="B942" s="5" t="s">
        <v>320</v>
      </c>
      <c r="C942" s="116" t="s">
        <v>1856</v>
      </c>
      <c r="D942" s="117" t="s">
        <v>2243</v>
      </c>
      <c r="E942" s="118" t="s">
        <v>86</v>
      </c>
      <c r="F942" s="119">
        <v>1</v>
      </c>
      <c r="G942" s="41"/>
      <c r="H942" s="3">
        <f>ROUND(_xlfn.IFERROR(F942*G942," - "),2)</f>
        <v>0</v>
      </c>
      <c r="I942" s="134" t="e">
        <f>H942/$G$1758</f>
        <v>#DIV/0!</v>
      </c>
      <c r="J942" s="122" t="e">
        <f>#REF!</f>
        <v>#REF!</v>
      </c>
    </row>
    <row r="943" spans="1:10" s="12" customFormat="1" ht="14.25" outlineLevel="1">
      <c r="A943" s="7" t="s">
        <v>570</v>
      </c>
      <c r="B943" s="17" t="s">
        <v>771</v>
      </c>
      <c r="C943" s="116" t="s">
        <v>1856</v>
      </c>
      <c r="D943" s="117" t="s">
        <v>2244</v>
      </c>
      <c r="E943" s="118" t="s">
        <v>86</v>
      </c>
      <c r="F943" s="119">
        <v>2</v>
      </c>
      <c r="G943" s="41"/>
      <c r="H943" s="3">
        <f>ROUND(_xlfn.IFERROR(F943*G943," - "),2)</f>
        <v>0</v>
      </c>
      <c r="I943" s="134" t="e">
        <f>H943/$G$1758</f>
        <v>#DIV/0!</v>
      </c>
      <c r="J943" s="122" t="e">
        <f>#REF!</f>
        <v>#REF!</v>
      </c>
    </row>
    <row r="944" spans="1:10" s="12" customFormat="1" ht="14.25" outlineLevel="1">
      <c r="A944" s="7" t="s">
        <v>571</v>
      </c>
      <c r="B944" s="17" t="s">
        <v>772</v>
      </c>
      <c r="C944" s="116" t="s">
        <v>1856</v>
      </c>
      <c r="D944" s="117" t="s">
        <v>2245</v>
      </c>
      <c r="E944" s="118" t="s">
        <v>86</v>
      </c>
      <c r="F944" s="119">
        <v>6</v>
      </c>
      <c r="G944" s="41"/>
      <c r="H944" s="3">
        <f>ROUND(_xlfn.IFERROR(F944*G944," - "),2)</f>
        <v>0</v>
      </c>
      <c r="I944" s="134" t="e">
        <f>H944/$G$1758</f>
        <v>#DIV/0!</v>
      </c>
      <c r="J944" s="122" t="e">
        <f>#REF!</f>
        <v>#REF!</v>
      </c>
    </row>
    <row r="945" spans="1:10" s="12" customFormat="1" ht="14.25" outlineLevel="1">
      <c r="A945" s="7" t="s">
        <v>572</v>
      </c>
      <c r="B945" s="2" t="s">
        <v>217</v>
      </c>
      <c r="C945" s="116" t="s">
        <v>2128</v>
      </c>
      <c r="D945" s="117" t="s">
        <v>2271</v>
      </c>
      <c r="E945" s="118" t="s">
        <v>86</v>
      </c>
      <c r="F945" s="124">
        <v>3</v>
      </c>
      <c r="G945" s="41"/>
      <c r="H945" s="3">
        <f>ROUND(_xlfn.IFERROR(F945*G945," - "),2)</f>
        <v>0</v>
      </c>
      <c r="I945" s="121" t="e">
        <f>H945/$G$1758</f>
        <v>#DIV/0!</v>
      </c>
      <c r="J945" s="122" t="e">
        <f>#REF!</f>
        <v>#REF!</v>
      </c>
    </row>
    <row r="946" spans="1:10" s="12" customFormat="1" ht="14.25" outlineLevel="1">
      <c r="A946" s="7" t="s">
        <v>650</v>
      </c>
      <c r="B946" s="2" t="s">
        <v>218</v>
      </c>
      <c r="C946" s="116" t="s">
        <v>2128</v>
      </c>
      <c r="D946" s="135" t="s">
        <v>1361</v>
      </c>
      <c r="E946" s="118" t="s">
        <v>86</v>
      </c>
      <c r="F946" s="129">
        <v>13</v>
      </c>
      <c r="G946" s="41"/>
      <c r="H946" s="3">
        <f>ROUND(_xlfn.IFERROR(F946*G946," - "),2)</f>
        <v>0</v>
      </c>
      <c r="I946" s="123" t="e">
        <f>H946/$G$1758</f>
        <v>#DIV/0!</v>
      </c>
      <c r="J946" s="122" t="e">
        <f>#REF!</f>
        <v>#REF!</v>
      </c>
    </row>
    <row r="947" spans="1:10" s="12" customFormat="1" ht="14.25" outlineLevel="1">
      <c r="A947" s="7" t="s">
        <v>675</v>
      </c>
      <c r="B947" s="2" t="s">
        <v>219</v>
      </c>
      <c r="C947" s="116" t="s">
        <v>2128</v>
      </c>
      <c r="D947" s="135" t="s">
        <v>1362</v>
      </c>
      <c r="E947" s="118" t="s">
        <v>86</v>
      </c>
      <c r="F947" s="129">
        <v>13</v>
      </c>
      <c r="G947" s="41"/>
      <c r="H947" s="3">
        <f>ROUND(_xlfn.IFERROR(F947*G947," - "),2)</f>
        <v>0</v>
      </c>
      <c r="I947" s="123" t="e">
        <f>H947/$G$1758</f>
        <v>#DIV/0!</v>
      </c>
      <c r="J947" s="122" t="e">
        <f>#REF!</f>
        <v>#REF!</v>
      </c>
    </row>
    <row r="948" spans="1:10" s="12" customFormat="1" ht="14.25" outlineLevel="1">
      <c r="A948" s="7" t="s">
        <v>1444</v>
      </c>
      <c r="B948" s="23" t="s">
        <v>960</v>
      </c>
      <c r="C948" s="116" t="s">
        <v>1856</v>
      </c>
      <c r="D948" s="135" t="s">
        <v>1363</v>
      </c>
      <c r="E948" s="118" t="s">
        <v>86</v>
      </c>
      <c r="F948" s="124">
        <v>13</v>
      </c>
      <c r="G948" s="41"/>
      <c r="H948" s="3">
        <f>ROUND(_xlfn.IFERROR(F948*G948," - "),2)</f>
        <v>0</v>
      </c>
      <c r="I948" s="121" t="e">
        <f>H948/$G$1758</f>
        <v>#DIV/0!</v>
      </c>
      <c r="J948" s="122" t="e">
        <f>#REF!</f>
        <v>#REF!</v>
      </c>
    </row>
    <row r="949" spans="1:10" s="12" customFormat="1" ht="38.25" outlineLevel="1">
      <c r="A949" s="7" t="s">
        <v>1445</v>
      </c>
      <c r="B949" s="23" t="s">
        <v>123</v>
      </c>
      <c r="C949" s="116" t="s">
        <v>1856</v>
      </c>
      <c r="D949" s="117" t="s">
        <v>1143</v>
      </c>
      <c r="E949" s="118" t="s">
        <v>86</v>
      </c>
      <c r="F949" s="124">
        <v>10</v>
      </c>
      <c r="G949" s="41"/>
      <c r="H949" s="3">
        <f>ROUND(_xlfn.IFERROR(F949*G949," - "),2)</f>
        <v>0</v>
      </c>
      <c r="I949" s="121" t="e">
        <f>H949/$G$1758</f>
        <v>#DIV/0!</v>
      </c>
      <c r="J949" s="122" t="e">
        <f>#REF!</f>
        <v>#REF!</v>
      </c>
    </row>
    <row r="950" spans="1:10" s="12" customFormat="1" ht="25.5" outlineLevel="1">
      <c r="A950" s="7" t="s">
        <v>1446</v>
      </c>
      <c r="B950" s="23" t="s">
        <v>959</v>
      </c>
      <c r="C950" s="116" t="s">
        <v>691</v>
      </c>
      <c r="D950" s="117" t="s">
        <v>2306</v>
      </c>
      <c r="E950" s="118" t="s">
        <v>660</v>
      </c>
      <c r="F950" s="124">
        <v>1.8</v>
      </c>
      <c r="G950" s="41"/>
      <c r="H950" s="3">
        <f>ROUND(_xlfn.IFERROR(F950*G950," - "),2)</f>
        <v>0</v>
      </c>
      <c r="I950" s="121" t="e">
        <f>H950/$G$1758</f>
        <v>#DIV/0!</v>
      </c>
      <c r="J950" s="122" t="e">
        <f>#REF!</f>
        <v>#REF!</v>
      </c>
    </row>
    <row r="951" spans="1:10" s="12" customFormat="1" ht="14.25" outlineLevel="1">
      <c r="A951" s="7" t="s">
        <v>1447</v>
      </c>
      <c r="B951" s="17" t="s">
        <v>272</v>
      </c>
      <c r="C951" s="116" t="s">
        <v>2128</v>
      </c>
      <c r="D951" s="135" t="s">
        <v>1364</v>
      </c>
      <c r="E951" s="118" t="s">
        <v>86</v>
      </c>
      <c r="F951" s="119">
        <v>4</v>
      </c>
      <c r="G951" s="41"/>
      <c r="H951" s="3">
        <f>ROUND(_xlfn.IFERROR(F951*G951," - "),2)</f>
        <v>0</v>
      </c>
      <c r="I951" s="134" t="e">
        <f>H951/$G$1758</f>
        <v>#DIV/0!</v>
      </c>
      <c r="J951" s="122" t="e">
        <f>#REF!</f>
        <v>#REF!</v>
      </c>
    </row>
    <row r="952" spans="1:10" s="12" customFormat="1" ht="25.5" outlineLevel="1">
      <c r="A952" s="7" t="s">
        <v>1448</v>
      </c>
      <c r="B952" s="17" t="s">
        <v>277</v>
      </c>
      <c r="C952" s="116" t="s">
        <v>2128</v>
      </c>
      <c r="D952" s="117" t="s">
        <v>2248</v>
      </c>
      <c r="E952" s="118" t="s">
        <v>660</v>
      </c>
      <c r="F952" s="119">
        <v>40</v>
      </c>
      <c r="G952" s="41"/>
      <c r="H952" s="3">
        <f>ROUND(_xlfn.IFERROR(F952*G952," - "),2)</f>
        <v>0</v>
      </c>
      <c r="I952" s="134" t="e">
        <f>H952/$G$1758</f>
        <v>#DIV/0!</v>
      </c>
      <c r="J952" s="122" t="e">
        <f>#REF!</f>
        <v>#REF!</v>
      </c>
    </row>
    <row r="953" spans="1:10" s="12" customFormat="1" ht="25.5" outlineLevel="1">
      <c r="A953" s="7" t="s">
        <v>1449</v>
      </c>
      <c r="B953" s="17" t="s">
        <v>276</v>
      </c>
      <c r="C953" s="116" t="s">
        <v>2128</v>
      </c>
      <c r="D953" s="117" t="s">
        <v>2249</v>
      </c>
      <c r="E953" s="118" t="s">
        <v>660</v>
      </c>
      <c r="F953" s="119">
        <v>60</v>
      </c>
      <c r="G953" s="41"/>
      <c r="H953" s="3">
        <f>ROUND(_xlfn.IFERROR(F953*G953," - "),2)</f>
        <v>0</v>
      </c>
      <c r="I953" s="134" t="e">
        <f>H953/$G$1758</f>
        <v>#DIV/0!</v>
      </c>
      <c r="J953" s="122" t="e">
        <f>#REF!</f>
        <v>#REF!</v>
      </c>
    </row>
    <row r="954" spans="1:10" s="12" customFormat="1" ht="25.5" outlineLevel="1">
      <c r="A954" s="7" t="s">
        <v>1450</v>
      </c>
      <c r="B954" s="17" t="s">
        <v>275</v>
      </c>
      <c r="C954" s="116" t="s">
        <v>2128</v>
      </c>
      <c r="D954" s="117" t="s">
        <v>2250</v>
      </c>
      <c r="E954" s="118" t="s">
        <v>660</v>
      </c>
      <c r="F954" s="119">
        <v>80</v>
      </c>
      <c r="G954" s="41"/>
      <c r="H954" s="3">
        <f>ROUND(_xlfn.IFERROR(F954*G954," - "),2)</f>
        <v>0</v>
      </c>
      <c r="I954" s="134" t="e">
        <f>H954/$G$1758</f>
        <v>#DIV/0!</v>
      </c>
      <c r="J954" s="122" t="e">
        <f>#REF!</f>
        <v>#REF!</v>
      </c>
    </row>
    <row r="955" spans="1:10" s="12" customFormat="1" ht="25.5" outlineLevel="1">
      <c r="A955" s="7" t="s">
        <v>1837</v>
      </c>
      <c r="B955" s="17" t="s">
        <v>274</v>
      </c>
      <c r="C955" s="116" t="s">
        <v>2128</v>
      </c>
      <c r="D955" s="117" t="s">
        <v>2251</v>
      </c>
      <c r="E955" s="118" t="s">
        <v>660</v>
      </c>
      <c r="F955" s="119">
        <v>120</v>
      </c>
      <c r="G955" s="41"/>
      <c r="H955" s="3">
        <f>ROUND(_xlfn.IFERROR(F955*G955," - "),2)</f>
        <v>0</v>
      </c>
      <c r="I955" s="134" t="e">
        <f>H955/$G$1758</f>
        <v>#DIV/0!</v>
      </c>
      <c r="J955" s="122" t="e">
        <f>#REF!</f>
        <v>#REF!</v>
      </c>
    </row>
    <row r="956" spans="1:10" s="12" customFormat="1" ht="14.25" outlineLevel="1">
      <c r="A956" s="262" t="s">
        <v>229</v>
      </c>
      <c r="B956" s="263"/>
      <c r="C956" s="140"/>
      <c r="D956" s="141" t="s">
        <v>1134</v>
      </c>
      <c r="E956" s="127">
        <f>SUM(H957:H960)</f>
        <v>0</v>
      </c>
      <c r="F956" s="127"/>
      <c r="G956" s="127"/>
      <c r="H956" s="127"/>
      <c r="I956" s="128" t="e">
        <f>E956/$G$1758</f>
        <v>#DIV/0!</v>
      </c>
      <c r="J956" s="122" t="e">
        <f>#REF!</f>
        <v>#REF!</v>
      </c>
    </row>
    <row r="957" spans="1:10" s="12" customFormat="1" ht="25.5" outlineLevel="1">
      <c r="A957" s="7" t="s">
        <v>573</v>
      </c>
      <c r="B957" s="5" t="s">
        <v>326</v>
      </c>
      <c r="C957" s="116" t="s">
        <v>1856</v>
      </c>
      <c r="D957" s="135" t="s">
        <v>1375</v>
      </c>
      <c r="E957" s="118" t="s">
        <v>2130</v>
      </c>
      <c r="F957" s="129">
        <v>5.04</v>
      </c>
      <c r="G957" s="41"/>
      <c r="H957" s="3">
        <f>ROUND(_xlfn.IFERROR(F957*G957," - "),2)</f>
        <v>0</v>
      </c>
      <c r="I957" s="123" t="e">
        <f>H957/$G$1758</f>
        <v>#DIV/0!</v>
      </c>
      <c r="J957" s="122" t="e">
        <f>#REF!</f>
        <v>#REF!</v>
      </c>
    </row>
    <row r="958" spans="1:10" ht="12.75" outlineLevel="1">
      <c r="A958" s="7" t="s">
        <v>574</v>
      </c>
      <c r="B958" s="5" t="s">
        <v>1376</v>
      </c>
      <c r="C958" s="116" t="s">
        <v>1856</v>
      </c>
      <c r="D958" s="117" t="s">
        <v>2307</v>
      </c>
      <c r="E958" s="118" t="s">
        <v>2130</v>
      </c>
      <c r="F958" s="129">
        <v>1.93</v>
      </c>
      <c r="G958" s="41"/>
      <c r="H958" s="3">
        <f>ROUND(_xlfn.IFERROR(F958*G958," - "),2)</f>
        <v>0</v>
      </c>
      <c r="I958" s="123" t="e">
        <f>H958/$G$1758</f>
        <v>#DIV/0!</v>
      </c>
      <c r="J958" s="122" t="e">
        <f>#REF!</f>
        <v>#REF!</v>
      </c>
    </row>
    <row r="959" spans="1:10" ht="12.75" outlineLevel="1">
      <c r="A959" s="7" t="s">
        <v>575</v>
      </c>
      <c r="B959" s="5" t="s">
        <v>768</v>
      </c>
      <c r="C959" s="116" t="s">
        <v>1856</v>
      </c>
      <c r="D959" s="117" t="s">
        <v>2252</v>
      </c>
      <c r="E959" s="118" t="s">
        <v>86</v>
      </c>
      <c r="F959" s="129">
        <v>2</v>
      </c>
      <c r="G959" s="41"/>
      <c r="H959" s="3">
        <f>ROUND(_xlfn.IFERROR(F959*G959," - "),2)</f>
        <v>0</v>
      </c>
      <c r="I959" s="123" t="e">
        <f>H959/$G$1758</f>
        <v>#DIV/0!</v>
      </c>
      <c r="J959" s="122" t="e">
        <f>#REF!</f>
        <v>#REF!</v>
      </c>
    </row>
    <row r="960" spans="1:10" ht="12.75" outlineLevel="1">
      <c r="A960" s="7" t="s">
        <v>576</v>
      </c>
      <c r="B960" s="5" t="s">
        <v>267</v>
      </c>
      <c r="C960" s="116" t="s">
        <v>2128</v>
      </c>
      <c r="D960" s="117" t="s">
        <v>2308</v>
      </c>
      <c r="E960" s="118" t="s">
        <v>2130</v>
      </c>
      <c r="F960" s="129">
        <v>3.84</v>
      </c>
      <c r="G960" s="41"/>
      <c r="H960" s="3">
        <f>ROUND(_xlfn.IFERROR(F960*G960," - "),2)</f>
        <v>0</v>
      </c>
      <c r="I960" s="123" t="e">
        <f>H960/$G$1758</f>
        <v>#DIV/0!</v>
      </c>
      <c r="J960" s="122" t="e">
        <f>#REF!</f>
        <v>#REF!</v>
      </c>
    </row>
    <row r="961" spans="1:10" s="12" customFormat="1" ht="14.25" outlineLevel="1">
      <c r="A961" s="259" t="s">
        <v>577</v>
      </c>
      <c r="B961" s="261"/>
      <c r="C961" s="125"/>
      <c r="D961" s="126" t="s">
        <v>1132</v>
      </c>
      <c r="E961" s="127">
        <f>SUM(H962:H981)</f>
        <v>0</v>
      </c>
      <c r="F961" s="127"/>
      <c r="G961" s="127"/>
      <c r="H961" s="127"/>
      <c r="I961" s="128" t="e">
        <f>E961/$G$1758</f>
        <v>#DIV/0!</v>
      </c>
      <c r="J961" s="122" t="e">
        <f>#REF!</f>
        <v>#REF!</v>
      </c>
    </row>
    <row r="962" spans="1:10" s="12" customFormat="1" ht="14.25" outlineLevel="1">
      <c r="A962" s="7" t="s">
        <v>578</v>
      </c>
      <c r="B962" s="2" t="s">
        <v>270</v>
      </c>
      <c r="C962" s="116" t="s">
        <v>2128</v>
      </c>
      <c r="D962" s="117" t="s">
        <v>2260</v>
      </c>
      <c r="E962" s="118" t="s">
        <v>86</v>
      </c>
      <c r="F962" s="133">
        <v>15</v>
      </c>
      <c r="G962" s="41"/>
      <c r="H962" s="3">
        <f>ROUND(_xlfn.IFERROR(F962*G962," - "),2)</f>
        <v>0</v>
      </c>
      <c r="I962" s="121" t="e">
        <f>H962/$G$1758</f>
        <v>#DIV/0!</v>
      </c>
      <c r="J962" s="122" t="e">
        <f>#REF!</f>
        <v>#REF!</v>
      </c>
    </row>
    <row r="963" spans="1:10" s="12" customFormat="1" ht="25.5" outlineLevel="1">
      <c r="A963" s="7" t="s">
        <v>579</v>
      </c>
      <c r="B963" s="5" t="s">
        <v>268</v>
      </c>
      <c r="C963" s="116" t="s">
        <v>2128</v>
      </c>
      <c r="D963" s="117" t="s">
        <v>2261</v>
      </c>
      <c r="E963" s="118" t="s">
        <v>86</v>
      </c>
      <c r="F963" s="119">
        <v>15</v>
      </c>
      <c r="G963" s="41"/>
      <c r="H963" s="3">
        <f>ROUND(_xlfn.IFERROR(F963*G963," - "),2)</f>
        <v>0</v>
      </c>
      <c r="I963" s="134" t="e">
        <f>H963/$G$1758</f>
        <v>#DIV/0!</v>
      </c>
      <c r="J963" s="122" t="e">
        <f>#REF!</f>
        <v>#REF!</v>
      </c>
    </row>
    <row r="964" spans="1:10" s="12" customFormat="1" ht="14.25" outlineLevel="1">
      <c r="A964" s="7" t="s">
        <v>580</v>
      </c>
      <c r="B964" s="5" t="s">
        <v>271</v>
      </c>
      <c r="C964" s="116" t="s">
        <v>2128</v>
      </c>
      <c r="D964" s="117" t="s">
        <v>2262</v>
      </c>
      <c r="E964" s="118" t="s">
        <v>86</v>
      </c>
      <c r="F964" s="119">
        <v>13</v>
      </c>
      <c r="G964" s="41"/>
      <c r="H964" s="3">
        <f>ROUND(_xlfn.IFERROR(F964*G964," - "),2)</f>
        <v>0</v>
      </c>
      <c r="I964" s="134" t="e">
        <f>H964/$G$1758</f>
        <v>#DIV/0!</v>
      </c>
      <c r="J964" s="122" t="e">
        <f>#REF!</f>
        <v>#REF!</v>
      </c>
    </row>
    <row r="965" spans="1:10" s="12" customFormat="1" ht="14.25" outlineLevel="1">
      <c r="A965" s="7" t="s">
        <v>651</v>
      </c>
      <c r="B965" s="5" t="s">
        <v>73</v>
      </c>
      <c r="C965" s="116" t="s">
        <v>1856</v>
      </c>
      <c r="D965" s="117" t="s">
        <v>2263</v>
      </c>
      <c r="E965" s="118" t="s">
        <v>86</v>
      </c>
      <c r="F965" s="119">
        <v>9</v>
      </c>
      <c r="G965" s="41"/>
      <c r="H965" s="3">
        <f>ROUND(_xlfn.IFERROR(F965*G965," - "),2)</f>
        <v>0</v>
      </c>
      <c r="I965" s="134" t="e">
        <f>H965/$G$1758</f>
        <v>#DIV/0!</v>
      </c>
      <c r="J965" s="122" t="e">
        <f>#REF!</f>
        <v>#REF!</v>
      </c>
    </row>
    <row r="966" spans="1:10" s="12" customFormat="1" ht="14.25" outlineLevel="1">
      <c r="A966" s="7" t="s">
        <v>676</v>
      </c>
      <c r="B966" s="5" t="s">
        <v>248</v>
      </c>
      <c r="C966" s="116" t="s">
        <v>2128</v>
      </c>
      <c r="D966" s="135" t="s">
        <v>2129</v>
      </c>
      <c r="E966" s="118" t="s">
        <v>2130</v>
      </c>
      <c r="F966" s="119">
        <v>3.24</v>
      </c>
      <c r="G966" s="41"/>
      <c r="H966" s="3">
        <f>ROUND(_xlfn.IFERROR(F966*G966," - "),2)</f>
        <v>0</v>
      </c>
      <c r="I966" s="134" t="e">
        <f>H966/$G$1758</f>
        <v>#DIV/0!</v>
      </c>
      <c r="J966" s="122" t="e">
        <f>#REF!</f>
        <v>#REF!</v>
      </c>
    </row>
    <row r="967" spans="1:10" s="12" customFormat="1" ht="14.25" outlineLevel="1">
      <c r="A967" s="7" t="s">
        <v>1452</v>
      </c>
      <c r="B967" s="5" t="s">
        <v>273</v>
      </c>
      <c r="C967" s="116" t="s">
        <v>2128</v>
      </c>
      <c r="D967" s="117" t="s">
        <v>2256</v>
      </c>
      <c r="E967" s="118" t="s">
        <v>2130</v>
      </c>
      <c r="F967" s="119">
        <v>0.18</v>
      </c>
      <c r="G967" s="41"/>
      <c r="H967" s="3">
        <f>ROUND(_xlfn.IFERROR(F967*G967," - "),2)</f>
        <v>0</v>
      </c>
      <c r="I967" s="134" t="e">
        <f>H967/$G$1758</f>
        <v>#DIV/0!</v>
      </c>
      <c r="J967" s="122" t="e">
        <f>#REF!</f>
        <v>#REF!</v>
      </c>
    </row>
    <row r="968" spans="1:10" s="12" customFormat="1" ht="14.25" outlineLevel="1">
      <c r="A968" s="7" t="s">
        <v>1453</v>
      </c>
      <c r="B968" s="5" t="s">
        <v>269</v>
      </c>
      <c r="C968" s="116" t="s">
        <v>2128</v>
      </c>
      <c r="D968" s="117" t="s">
        <v>2264</v>
      </c>
      <c r="E968" s="118" t="s">
        <v>86</v>
      </c>
      <c r="F968" s="119">
        <v>9</v>
      </c>
      <c r="G968" s="41"/>
      <c r="H968" s="3">
        <f>ROUND(_xlfn.IFERROR(F968*G968," - "),2)</f>
        <v>0</v>
      </c>
      <c r="I968" s="134" t="e">
        <f>H968/$G$1758</f>
        <v>#DIV/0!</v>
      </c>
      <c r="J968" s="122" t="e">
        <f>#REF!</f>
        <v>#REF!</v>
      </c>
    </row>
    <row r="969" spans="1:10" s="12" customFormat="1" ht="38.25" outlineLevel="1">
      <c r="A969" s="7" t="s">
        <v>1454</v>
      </c>
      <c r="B969" s="5" t="s">
        <v>298</v>
      </c>
      <c r="C969" s="116" t="s">
        <v>2128</v>
      </c>
      <c r="D969" s="117" t="s">
        <v>2265</v>
      </c>
      <c r="E969" s="118" t="s">
        <v>86</v>
      </c>
      <c r="F969" s="119">
        <v>12</v>
      </c>
      <c r="G969" s="41"/>
      <c r="H969" s="3">
        <f>ROUND(_xlfn.IFERROR(F969*G969," - "),2)</f>
        <v>0</v>
      </c>
      <c r="I969" s="134" t="e">
        <f>H969/$G$1758</f>
        <v>#DIV/0!</v>
      </c>
      <c r="J969" s="122" t="e">
        <f>#REF!</f>
        <v>#REF!</v>
      </c>
    </row>
    <row r="970" spans="1:10" s="12" customFormat="1" ht="25.5" outlineLevel="1">
      <c r="A970" s="7" t="s">
        <v>1455</v>
      </c>
      <c r="B970" s="5" t="s">
        <v>250</v>
      </c>
      <c r="C970" s="116" t="s">
        <v>2128</v>
      </c>
      <c r="D970" s="117" t="s">
        <v>2309</v>
      </c>
      <c r="E970" s="118" t="s">
        <v>86</v>
      </c>
      <c r="F970" s="119">
        <v>12</v>
      </c>
      <c r="G970" s="41"/>
      <c r="H970" s="3">
        <f>ROUND(_xlfn.IFERROR(F970*G970," - "),2)</f>
        <v>0</v>
      </c>
      <c r="I970" s="134" t="e">
        <f>H970/$G$1758</f>
        <v>#DIV/0!</v>
      </c>
      <c r="J970" s="122" t="e">
        <f>#REF!</f>
        <v>#REF!</v>
      </c>
    </row>
    <row r="971" spans="1:10" s="12" customFormat="1" ht="25.5" outlineLevel="1">
      <c r="A971" s="7" t="s">
        <v>1456</v>
      </c>
      <c r="B971" s="5" t="s">
        <v>249</v>
      </c>
      <c r="C971" s="116" t="s">
        <v>2128</v>
      </c>
      <c r="D971" s="117" t="s">
        <v>2266</v>
      </c>
      <c r="E971" s="118" t="s">
        <v>86</v>
      </c>
      <c r="F971" s="119">
        <v>8</v>
      </c>
      <c r="G971" s="41"/>
      <c r="H971" s="3">
        <f>ROUND(_xlfn.IFERROR(F971*G971," - "),2)</f>
        <v>0</v>
      </c>
      <c r="I971" s="134" t="e">
        <f>H971/$G$1758</f>
        <v>#DIV/0!</v>
      </c>
      <c r="J971" s="122" t="e">
        <f>#REF!</f>
        <v>#REF!</v>
      </c>
    </row>
    <row r="972" spans="1:10" s="12" customFormat="1" ht="25.5" outlineLevel="1">
      <c r="A972" s="7" t="s">
        <v>1457</v>
      </c>
      <c r="B972" s="5" t="s">
        <v>251</v>
      </c>
      <c r="C972" s="116" t="s">
        <v>2128</v>
      </c>
      <c r="D972" s="117" t="s">
        <v>2267</v>
      </c>
      <c r="E972" s="118" t="s">
        <v>86</v>
      </c>
      <c r="F972" s="119">
        <v>7</v>
      </c>
      <c r="G972" s="41"/>
      <c r="H972" s="3">
        <f>ROUND(_xlfn.IFERROR(F972*G972," - "),2)</f>
        <v>0</v>
      </c>
      <c r="I972" s="134" t="e">
        <f>H972/$G$1758</f>
        <v>#DIV/0!</v>
      </c>
      <c r="J972" s="122" t="e">
        <f>#REF!</f>
        <v>#REF!</v>
      </c>
    </row>
    <row r="973" spans="1:10" s="12" customFormat="1" ht="25.5" outlineLevel="1">
      <c r="A973" s="7" t="s">
        <v>1458</v>
      </c>
      <c r="B973" s="17" t="s">
        <v>252</v>
      </c>
      <c r="C973" s="116" t="s">
        <v>2128</v>
      </c>
      <c r="D973" s="117" t="s">
        <v>2268</v>
      </c>
      <c r="E973" s="118" t="s">
        <v>660</v>
      </c>
      <c r="F973" s="119">
        <v>10</v>
      </c>
      <c r="G973" s="41"/>
      <c r="H973" s="3">
        <f>ROUND(_xlfn.IFERROR(F973*G973," - "),2)</f>
        <v>0</v>
      </c>
      <c r="I973" s="134" t="e">
        <f>H973/$G$1758</f>
        <v>#DIV/0!</v>
      </c>
      <c r="J973" s="122" t="e">
        <f>#REF!</f>
        <v>#REF!</v>
      </c>
    </row>
    <row r="974" spans="1:10" s="12" customFormat="1" ht="25.5" outlineLevel="1">
      <c r="A974" s="7" t="s">
        <v>1459</v>
      </c>
      <c r="B974" s="17" t="s">
        <v>214</v>
      </c>
      <c r="C974" s="116" t="s">
        <v>2128</v>
      </c>
      <c r="D974" s="117" t="s">
        <v>2310</v>
      </c>
      <c r="E974" s="118" t="s">
        <v>660</v>
      </c>
      <c r="F974" s="119">
        <v>109.39</v>
      </c>
      <c r="G974" s="41"/>
      <c r="H974" s="3">
        <f>ROUND(_xlfn.IFERROR(F974*G974," - "),2)</f>
        <v>0</v>
      </c>
      <c r="I974" s="134" t="e">
        <f>H974/$G$1758</f>
        <v>#DIV/0!</v>
      </c>
      <c r="J974" s="122" t="e">
        <f>#REF!</f>
        <v>#REF!</v>
      </c>
    </row>
    <row r="975" spans="1:10" s="12" customFormat="1" ht="14.25" outlineLevel="1">
      <c r="A975" s="7" t="s">
        <v>1460</v>
      </c>
      <c r="B975" s="17" t="s">
        <v>682</v>
      </c>
      <c r="C975" s="116" t="s">
        <v>1856</v>
      </c>
      <c r="D975" s="117" t="s">
        <v>2311</v>
      </c>
      <c r="E975" s="118" t="s">
        <v>660</v>
      </c>
      <c r="F975" s="119">
        <v>109.39</v>
      </c>
      <c r="G975" s="41"/>
      <c r="H975" s="3">
        <f>ROUND(_xlfn.IFERROR(F975*G975," - "),2)</f>
        <v>0</v>
      </c>
      <c r="I975" s="134" t="e">
        <f>H975/$G$1758</f>
        <v>#DIV/0!</v>
      </c>
      <c r="J975" s="122" t="e">
        <f>#REF!</f>
        <v>#REF!</v>
      </c>
    </row>
    <row r="976" spans="1:10" s="12" customFormat="1" ht="14.25" outlineLevel="1">
      <c r="A976" s="7" t="s">
        <v>1461</v>
      </c>
      <c r="B976" s="17" t="s">
        <v>72</v>
      </c>
      <c r="C976" s="116" t="s">
        <v>1856</v>
      </c>
      <c r="D976" s="117" t="s">
        <v>2312</v>
      </c>
      <c r="E976" s="118" t="s">
        <v>660</v>
      </c>
      <c r="F976" s="119">
        <v>47.1</v>
      </c>
      <c r="G976" s="41"/>
      <c r="H976" s="3">
        <f>ROUND(_xlfn.IFERROR(F976*G976," - "),2)</f>
        <v>0</v>
      </c>
      <c r="I976" s="134" t="e">
        <f>H976/$G$1758</f>
        <v>#DIV/0!</v>
      </c>
      <c r="J976" s="122" t="e">
        <f>#REF!</f>
        <v>#REF!</v>
      </c>
    </row>
    <row r="977" spans="1:10" s="12" customFormat="1" ht="25.5" outlineLevel="1">
      <c r="A977" s="7" t="s">
        <v>1462</v>
      </c>
      <c r="B977" s="17" t="s">
        <v>661</v>
      </c>
      <c r="C977" s="116" t="s">
        <v>1856</v>
      </c>
      <c r="D977" s="117" t="s">
        <v>2370</v>
      </c>
      <c r="E977" s="118" t="s">
        <v>660</v>
      </c>
      <c r="F977" s="119">
        <v>4.5</v>
      </c>
      <c r="G977" s="41"/>
      <c r="H977" s="3">
        <f>ROUND(_xlfn.IFERROR(F977*G977," - "),2)</f>
        <v>0</v>
      </c>
      <c r="I977" s="134" t="e">
        <f>H977/$G$1758</f>
        <v>#DIV/0!</v>
      </c>
      <c r="J977" s="122" t="e">
        <f>#REF!</f>
        <v>#REF!</v>
      </c>
    </row>
    <row r="978" spans="1:10" s="12" customFormat="1" ht="25.5" outlineLevel="1">
      <c r="A978" s="7" t="s">
        <v>1463</v>
      </c>
      <c r="B978" s="17" t="s">
        <v>1451</v>
      </c>
      <c r="C978" s="116" t="s">
        <v>1856</v>
      </c>
      <c r="D978" s="117" t="s">
        <v>2382</v>
      </c>
      <c r="E978" s="118" t="s">
        <v>660</v>
      </c>
      <c r="F978" s="119">
        <v>47.5</v>
      </c>
      <c r="G978" s="41"/>
      <c r="H978" s="3">
        <f>ROUND(_xlfn.IFERROR(F978*G978," - "),2)</f>
        <v>0</v>
      </c>
      <c r="I978" s="134" t="e">
        <f>H978/$G$1758</f>
        <v>#DIV/0!</v>
      </c>
      <c r="J978" s="122" t="e">
        <f>#REF!</f>
        <v>#REF!</v>
      </c>
    </row>
    <row r="979" spans="1:10" s="12" customFormat="1" ht="14.25" outlineLevel="1">
      <c r="A979" s="7" t="s">
        <v>1464</v>
      </c>
      <c r="B979" s="2" t="s">
        <v>851</v>
      </c>
      <c r="C979" s="116" t="s">
        <v>1856</v>
      </c>
      <c r="D979" s="117" t="s">
        <v>2314</v>
      </c>
      <c r="E979" s="118" t="s">
        <v>2130</v>
      </c>
      <c r="F979" s="119">
        <v>22.53</v>
      </c>
      <c r="G979" s="41"/>
      <c r="H979" s="3">
        <f>ROUND(_xlfn.IFERROR(F979*G979," - "),2)</f>
        <v>0</v>
      </c>
      <c r="I979" s="134" t="e">
        <f>H979/$G$1758</f>
        <v>#DIV/0!</v>
      </c>
      <c r="J979" s="122" t="e">
        <f>#REF!</f>
        <v>#REF!</v>
      </c>
    </row>
    <row r="980" spans="1:10" s="12" customFormat="1" ht="14.25" outlineLevel="1">
      <c r="A980" s="7" t="s">
        <v>1465</v>
      </c>
      <c r="B980" s="5" t="s">
        <v>852</v>
      </c>
      <c r="C980" s="116" t="s">
        <v>1856</v>
      </c>
      <c r="D980" s="117" t="s">
        <v>2315</v>
      </c>
      <c r="E980" s="118" t="s">
        <v>2130</v>
      </c>
      <c r="F980" s="119">
        <v>6.64</v>
      </c>
      <c r="G980" s="41"/>
      <c r="H980" s="3">
        <f>ROUND(_xlfn.IFERROR(F980*G980," - "),2)</f>
        <v>0</v>
      </c>
      <c r="I980" s="134" t="e">
        <f>H980/$G$1758</f>
        <v>#DIV/0!</v>
      </c>
      <c r="J980" s="122" t="e">
        <f>#REF!</f>
        <v>#REF!</v>
      </c>
    </row>
    <row r="981" spans="1:10" s="12" customFormat="1" ht="25.5" outlineLevel="1">
      <c r="A981" s="7" t="s">
        <v>1466</v>
      </c>
      <c r="B981" s="22" t="s">
        <v>1496</v>
      </c>
      <c r="C981" s="142"/>
      <c r="D981" s="117" t="s">
        <v>689</v>
      </c>
      <c r="E981" s="118" t="s">
        <v>86</v>
      </c>
      <c r="F981" s="129">
        <v>2</v>
      </c>
      <c r="G981" s="42"/>
      <c r="H981" s="21">
        <f>ROUND(_xlfn.IFERROR(F981*G981," - "),2)</f>
        <v>0</v>
      </c>
      <c r="I981" s="143" t="e">
        <f>H981/$G$1758</f>
        <v>#DIV/0!</v>
      </c>
      <c r="J981" s="122" t="e">
        <f>#REF!</f>
        <v>#REF!</v>
      </c>
    </row>
    <row r="982" spans="1:10" s="12" customFormat="1" ht="14.25" outlineLevel="1">
      <c r="A982" s="262" t="s">
        <v>230</v>
      </c>
      <c r="B982" s="263"/>
      <c r="C982" s="140"/>
      <c r="D982" s="141" t="s">
        <v>1467</v>
      </c>
      <c r="E982" s="127">
        <f>SUM(H983:H1002)</f>
        <v>0</v>
      </c>
      <c r="F982" s="127"/>
      <c r="G982" s="127"/>
      <c r="H982" s="127"/>
      <c r="I982" s="128" t="e">
        <f>E982/$G$1758</f>
        <v>#DIV/0!</v>
      </c>
      <c r="J982" s="122" t="e">
        <f>#REF!</f>
        <v>#REF!</v>
      </c>
    </row>
    <row r="983" spans="1:10" s="12" customFormat="1" ht="38.25" outlineLevel="1">
      <c r="A983" s="7" t="s">
        <v>581</v>
      </c>
      <c r="B983" s="5" t="s">
        <v>1478</v>
      </c>
      <c r="C983" s="116" t="s">
        <v>1856</v>
      </c>
      <c r="D983" s="117" t="s">
        <v>2383</v>
      </c>
      <c r="E983" s="118" t="s">
        <v>2130</v>
      </c>
      <c r="F983" s="129">
        <v>300.35</v>
      </c>
      <c r="G983" s="41"/>
      <c r="H983" s="3">
        <f>ROUND(_xlfn.IFERROR(F983*G983," - "),2)</f>
        <v>0</v>
      </c>
      <c r="I983" s="123" t="e">
        <f>H983/$G$1758</f>
        <v>#DIV/0!</v>
      </c>
      <c r="J983" s="122" t="e">
        <f>#REF!</f>
        <v>#REF!</v>
      </c>
    </row>
    <row r="984" spans="1:10" ht="38.25" outlineLevel="1">
      <c r="A984" s="7" t="s">
        <v>582</v>
      </c>
      <c r="B984" s="5" t="s">
        <v>657</v>
      </c>
      <c r="C984" s="116" t="s">
        <v>1856</v>
      </c>
      <c r="D984" s="117" t="s">
        <v>2219</v>
      </c>
      <c r="E984" s="118" t="s">
        <v>659</v>
      </c>
      <c r="F984" s="129">
        <v>5105.94</v>
      </c>
      <c r="G984" s="41"/>
      <c r="H984" s="3">
        <f>ROUND(_xlfn.IFERROR(F984*G984," - "),2)</f>
        <v>0</v>
      </c>
      <c r="I984" s="123" t="e">
        <f>H984/$G$1758</f>
        <v>#DIV/0!</v>
      </c>
      <c r="J984" s="122" t="e">
        <f>#REF!</f>
        <v>#REF!</v>
      </c>
    </row>
    <row r="985" spans="1:10" ht="12.75" outlineLevel="1">
      <c r="A985" s="7" t="s">
        <v>583</v>
      </c>
      <c r="B985" s="5" t="s">
        <v>658</v>
      </c>
      <c r="C985" s="116" t="s">
        <v>1856</v>
      </c>
      <c r="D985" s="117" t="s">
        <v>2221</v>
      </c>
      <c r="E985" s="118" t="s">
        <v>2130</v>
      </c>
      <c r="F985" s="129">
        <v>453.66</v>
      </c>
      <c r="G985" s="41"/>
      <c r="H985" s="3">
        <f>ROUND(_xlfn.IFERROR(F985*G985," - "),2)</f>
        <v>0</v>
      </c>
      <c r="I985" s="123" t="e">
        <f>H985/$G$1758</f>
        <v>#DIV/0!</v>
      </c>
      <c r="J985" s="122" t="e">
        <f>#REF!</f>
        <v>#REF!</v>
      </c>
    </row>
    <row r="986" spans="1:10" ht="12.75" outlineLevel="1">
      <c r="A986" s="7" t="s">
        <v>584</v>
      </c>
      <c r="B986" s="5" t="s">
        <v>1477</v>
      </c>
      <c r="C986" s="116" t="s">
        <v>1856</v>
      </c>
      <c r="D986" s="117" t="s">
        <v>2384</v>
      </c>
      <c r="E986" s="118" t="s">
        <v>660</v>
      </c>
      <c r="F986" s="129">
        <v>18.37</v>
      </c>
      <c r="G986" s="41"/>
      <c r="H986" s="3">
        <f>ROUND(_xlfn.IFERROR(F986*G986," - "),2)</f>
        <v>0</v>
      </c>
      <c r="I986" s="123" t="e">
        <f>H986/$G$1758</f>
        <v>#DIV/0!</v>
      </c>
      <c r="J986" s="122" t="e">
        <f>#REF!</f>
        <v>#REF!</v>
      </c>
    </row>
    <row r="987" spans="1:10" ht="12.75" outlineLevel="1">
      <c r="A987" s="7" t="s">
        <v>666</v>
      </c>
      <c r="B987" s="5" t="s">
        <v>1479</v>
      </c>
      <c r="C987" s="116" t="s">
        <v>1856</v>
      </c>
      <c r="D987" s="117" t="s">
        <v>2385</v>
      </c>
      <c r="E987" s="118" t="s">
        <v>660</v>
      </c>
      <c r="F987" s="129">
        <v>38.1</v>
      </c>
      <c r="G987" s="41"/>
      <c r="H987" s="3">
        <f>ROUND(_xlfn.IFERROR(F987*G987," - "),2)</f>
        <v>0</v>
      </c>
      <c r="I987" s="123" t="e">
        <f>H987/$G$1758</f>
        <v>#DIV/0!</v>
      </c>
      <c r="J987" s="122" t="e">
        <f>#REF!</f>
        <v>#REF!</v>
      </c>
    </row>
    <row r="988" spans="1:10" ht="12.75" outlineLevel="1">
      <c r="A988" s="7" t="s">
        <v>1468</v>
      </c>
      <c r="B988" s="5" t="s">
        <v>1480</v>
      </c>
      <c r="C988" s="116" t="s">
        <v>1856</v>
      </c>
      <c r="D988" s="117" t="s">
        <v>2386</v>
      </c>
      <c r="E988" s="118" t="s">
        <v>660</v>
      </c>
      <c r="F988" s="129">
        <v>38.1</v>
      </c>
      <c r="G988" s="41"/>
      <c r="H988" s="3">
        <f>ROUND(_xlfn.IFERROR(F988*G988," - "),2)</f>
        <v>0</v>
      </c>
      <c r="I988" s="123" t="e">
        <f>H988/$G$1758</f>
        <v>#DIV/0!</v>
      </c>
      <c r="J988" s="122" t="e">
        <f>#REF!</f>
        <v>#REF!</v>
      </c>
    </row>
    <row r="989" spans="1:10" ht="12.75" outlineLevel="1">
      <c r="A989" s="7" t="s">
        <v>1469</v>
      </c>
      <c r="B989" s="5" t="s">
        <v>1481</v>
      </c>
      <c r="C989" s="116" t="s">
        <v>1856</v>
      </c>
      <c r="D989" s="117" t="s">
        <v>2387</v>
      </c>
      <c r="E989" s="118" t="s">
        <v>660</v>
      </c>
      <c r="F989" s="129">
        <v>38.1</v>
      </c>
      <c r="G989" s="41"/>
      <c r="H989" s="3">
        <f>ROUND(_xlfn.IFERROR(F989*G989," - "),2)</f>
        <v>0</v>
      </c>
      <c r="I989" s="123" t="e">
        <f>H989/$G$1758</f>
        <v>#DIV/0!</v>
      </c>
      <c r="J989" s="122" t="e">
        <f>#REF!</f>
        <v>#REF!</v>
      </c>
    </row>
    <row r="990" spans="1:10" ht="12.75" outlineLevel="1">
      <c r="A990" s="7" t="s">
        <v>1470</v>
      </c>
      <c r="B990" s="5" t="s">
        <v>662</v>
      </c>
      <c r="C990" s="116" t="s">
        <v>1856</v>
      </c>
      <c r="D990" s="117" t="s">
        <v>2388</v>
      </c>
      <c r="E990" s="118" t="s">
        <v>2130</v>
      </c>
      <c r="F990" s="129">
        <v>50.63</v>
      </c>
      <c r="G990" s="41"/>
      <c r="H990" s="3">
        <f>ROUND(_xlfn.IFERROR(F990*G990," - "),2)</f>
        <v>0</v>
      </c>
      <c r="I990" s="123" t="e">
        <f>H990/$G$1758</f>
        <v>#DIV/0!</v>
      </c>
      <c r="J990" s="122" t="e">
        <f>#REF!</f>
        <v>#REF!</v>
      </c>
    </row>
    <row r="991" spans="1:10" ht="25.5" outlineLevel="1">
      <c r="A991" s="7" t="s">
        <v>1471</v>
      </c>
      <c r="B991" s="5" t="s">
        <v>1273</v>
      </c>
      <c r="C991" s="116" t="s">
        <v>1856</v>
      </c>
      <c r="D991" s="117" t="s">
        <v>2289</v>
      </c>
      <c r="E991" s="118" t="s">
        <v>2130</v>
      </c>
      <c r="F991" s="129">
        <v>90.88</v>
      </c>
      <c r="G991" s="41"/>
      <c r="H991" s="3">
        <f>ROUND(_xlfn.IFERROR(F991*G991," - "),2)</f>
        <v>0</v>
      </c>
      <c r="I991" s="123" t="e">
        <f>H991/$G$1758</f>
        <v>#DIV/0!</v>
      </c>
      <c r="J991" s="122" t="e">
        <f>#REF!</f>
        <v>#REF!</v>
      </c>
    </row>
    <row r="992" spans="1:10" ht="12.75" outlineLevel="1">
      <c r="A992" s="7" t="s">
        <v>1472</v>
      </c>
      <c r="B992" s="5" t="s">
        <v>1482</v>
      </c>
      <c r="C992" s="116" t="s">
        <v>1856</v>
      </c>
      <c r="D992" s="117" t="s">
        <v>2290</v>
      </c>
      <c r="E992" s="118" t="s">
        <v>660</v>
      </c>
      <c r="F992" s="129">
        <v>69.53</v>
      </c>
      <c r="G992" s="41"/>
      <c r="H992" s="3">
        <f>ROUND(_xlfn.IFERROR(F992*G992," - "),2)</f>
        <v>0</v>
      </c>
      <c r="I992" s="123" t="e">
        <f>H992/$G$1758</f>
        <v>#DIV/0!</v>
      </c>
      <c r="J992" s="122" t="e">
        <f>#REF!</f>
        <v>#REF!</v>
      </c>
    </row>
    <row r="993" spans="1:10" ht="25.5" outlineLevel="1">
      <c r="A993" s="7" t="s">
        <v>1473</v>
      </c>
      <c r="B993" s="5">
        <v>93201</v>
      </c>
      <c r="C993" s="116" t="s">
        <v>2127</v>
      </c>
      <c r="D993" s="117" t="s">
        <v>2176</v>
      </c>
      <c r="E993" s="118" t="s">
        <v>660</v>
      </c>
      <c r="F993" s="129">
        <v>51.16</v>
      </c>
      <c r="G993" s="41"/>
      <c r="H993" s="3">
        <f>ROUND(_xlfn.IFERROR(F993*G993," - "),2)</f>
        <v>0</v>
      </c>
      <c r="I993" s="123" t="e">
        <f>H993/$G$1758</f>
        <v>#DIV/0!</v>
      </c>
      <c r="J993" s="122" t="e">
        <f>#REF!</f>
        <v>#REF!</v>
      </c>
    </row>
    <row r="994" spans="1:10" ht="12.75" outlineLevel="1">
      <c r="A994" s="7" t="s">
        <v>1474</v>
      </c>
      <c r="B994" s="5" t="s">
        <v>1038</v>
      </c>
      <c r="C994" s="116" t="s">
        <v>1856</v>
      </c>
      <c r="D994" s="117" t="s">
        <v>2283</v>
      </c>
      <c r="E994" s="118" t="s">
        <v>2130</v>
      </c>
      <c r="F994" s="129">
        <v>24.62</v>
      </c>
      <c r="G994" s="41"/>
      <c r="H994" s="3">
        <f>ROUND(_xlfn.IFERROR(F994*G994," - "),2)</f>
        <v>0</v>
      </c>
      <c r="I994" s="123" t="e">
        <f>H994/$G$1758</f>
        <v>#DIV/0!</v>
      </c>
      <c r="J994" s="122" t="e">
        <f>#REF!</f>
        <v>#REF!</v>
      </c>
    </row>
    <row r="995" spans="1:10" ht="12.75" outlineLevel="1">
      <c r="A995" s="7" t="s">
        <v>1475</v>
      </c>
      <c r="B995" s="5" t="s">
        <v>639</v>
      </c>
      <c r="C995" s="116" t="s">
        <v>1856</v>
      </c>
      <c r="D995" s="117" t="s">
        <v>2178</v>
      </c>
      <c r="E995" s="118" t="s">
        <v>659</v>
      </c>
      <c r="F995" s="129">
        <v>120</v>
      </c>
      <c r="G995" s="41"/>
      <c r="H995" s="3">
        <f>ROUND(_xlfn.IFERROR(F995*G995," - "),2)</f>
        <v>0</v>
      </c>
      <c r="I995" s="123" t="e">
        <f>H995/$G$1758</f>
        <v>#DIV/0!</v>
      </c>
      <c r="J995" s="122" t="e">
        <f>#REF!</f>
        <v>#REF!</v>
      </c>
    </row>
    <row r="996" spans="1:10" ht="12.75" outlineLevel="1">
      <c r="A996" s="7" t="s">
        <v>1476</v>
      </c>
      <c r="B996" s="5" t="s">
        <v>704</v>
      </c>
      <c r="C996" s="116" t="s">
        <v>1856</v>
      </c>
      <c r="D996" s="117" t="s">
        <v>2179</v>
      </c>
      <c r="E996" s="118" t="s">
        <v>2150</v>
      </c>
      <c r="F996" s="129">
        <v>3.14</v>
      </c>
      <c r="G996" s="41"/>
      <c r="H996" s="3">
        <f>ROUND(_xlfn.IFERROR(F996*G996," - "),2)</f>
        <v>0</v>
      </c>
      <c r="I996" s="123" t="e">
        <f>H996/$G$1758</f>
        <v>#DIV/0!</v>
      </c>
      <c r="J996" s="122" t="e">
        <f>#REF!</f>
        <v>#REF!</v>
      </c>
    </row>
    <row r="997" spans="1:10" ht="12.75" outlineLevel="1">
      <c r="A997" s="7" t="s">
        <v>1500</v>
      </c>
      <c r="B997" s="5" t="s">
        <v>141</v>
      </c>
      <c r="C997" s="116" t="s">
        <v>1856</v>
      </c>
      <c r="D997" s="117" t="s">
        <v>244</v>
      </c>
      <c r="E997" s="118" t="s">
        <v>2130</v>
      </c>
      <c r="F997" s="129">
        <v>181.76</v>
      </c>
      <c r="G997" s="41"/>
      <c r="H997" s="3">
        <f>ROUND(_xlfn.IFERROR(F997*G997," - "),2)</f>
        <v>0</v>
      </c>
      <c r="I997" s="123" t="e">
        <f>H997/$G$1758</f>
        <v>#DIV/0!</v>
      </c>
      <c r="J997" s="122" t="e">
        <f>#REF!</f>
        <v>#REF!</v>
      </c>
    </row>
    <row r="998" spans="1:10" ht="12.75" outlineLevel="1">
      <c r="A998" s="7" t="s">
        <v>1501</v>
      </c>
      <c r="B998" s="5" t="s">
        <v>143</v>
      </c>
      <c r="C998" s="116" t="s">
        <v>1856</v>
      </c>
      <c r="D998" s="117" t="s">
        <v>2184</v>
      </c>
      <c r="E998" s="118" t="s">
        <v>2130</v>
      </c>
      <c r="F998" s="129">
        <v>181.76</v>
      </c>
      <c r="G998" s="41"/>
      <c r="H998" s="3">
        <f>ROUND(_xlfn.IFERROR(F998*G998," - "),2)</f>
        <v>0</v>
      </c>
      <c r="I998" s="123" t="e">
        <f>H998/$G$1758</f>
        <v>#DIV/0!</v>
      </c>
      <c r="J998" s="122" t="e">
        <f>#REF!</f>
        <v>#REF!</v>
      </c>
    </row>
    <row r="999" spans="1:10" ht="12.75" outlineLevel="1">
      <c r="A999" s="7" t="s">
        <v>1502</v>
      </c>
      <c r="B999" s="5" t="s">
        <v>145</v>
      </c>
      <c r="C999" s="116" t="s">
        <v>1856</v>
      </c>
      <c r="D999" s="117" t="s">
        <v>245</v>
      </c>
      <c r="E999" s="118" t="s">
        <v>2130</v>
      </c>
      <c r="F999" s="129">
        <v>181.76</v>
      </c>
      <c r="G999" s="41"/>
      <c r="H999" s="3">
        <f>ROUND(_xlfn.IFERROR(F999*G999," - "),2)</f>
        <v>0</v>
      </c>
      <c r="I999" s="123" t="e">
        <f>H999/$G$1758</f>
        <v>#DIV/0!</v>
      </c>
      <c r="J999" s="122" t="e">
        <f>#REF!</f>
        <v>#REF!</v>
      </c>
    </row>
    <row r="1000" spans="1:10" ht="12.75" outlineLevel="1">
      <c r="A1000" s="7" t="s">
        <v>1503</v>
      </c>
      <c r="B1000" s="5" t="s">
        <v>243</v>
      </c>
      <c r="C1000" s="116" t="s">
        <v>2128</v>
      </c>
      <c r="D1000" s="117" t="s">
        <v>2153</v>
      </c>
      <c r="E1000" s="118" t="s">
        <v>2150</v>
      </c>
      <c r="F1000" s="129">
        <v>49.42</v>
      </c>
      <c r="G1000" s="41"/>
      <c r="H1000" s="3">
        <f>ROUND(_xlfn.IFERROR(F1000*G1000," - "),2)</f>
        <v>0</v>
      </c>
      <c r="I1000" s="123" t="e">
        <f>H1000/$G$1758</f>
        <v>#DIV/0!</v>
      </c>
      <c r="J1000" s="122" t="e">
        <f>#REF!</f>
        <v>#REF!</v>
      </c>
    </row>
    <row r="1001" spans="1:10" ht="12.75" outlineLevel="1">
      <c r="A1001" s="7" t="s">
        <v>1504</v>
      </c>
      <c r="B1001" s="5" t="s">
        <v>258</v>
      </c>
      <c r="C1001" s="116" t="s">
        <v>2128</v>
      </c>
      <c r="D1001" s="135" t="s">
        <v>2132</v>
      </c>
      <c r="E1001" s="118" t="s">
        <v>2130</v>
      </c>
      <c r="F1001" s="129">
        <v>49.42</v>
      </c>
      <c r="G1001" s="41"/>
      <c r="H1001" s="3">
        <f>ROUND(_xlfn.IFERROR(F1001*G1001," - "),2)</f>
        <v>0</v>
      </c>
      <c r="I1001" s="123" t="e">
        <f>H1001/$G$1758</f>
        <v>#DIV/0!</v>
      </c>
      <c r="J1001" s="122" t="e">
        <f>#REF!</f>
        <v>#REF!</v>
      </c>
    </row>
    <row r="1002" spans="1:10" ht="25.5" outlineLevel="1">
      <c r="A1002" s="7" t="s">
        <v>1505</v>
      </c>
      <c r="B1002" s="5" t="s">
        <v>1210</v>
      </c>
      <c r="C1002" s="116" t="s">
        <v>1856</v>
      </c>
      <c r="D1002" s="117" t="s">
        <v>2371</v>
      </c>
      <c r="E1002" s="118" t="s">
        <v>2130</v>
      </c>
      <c r="F1002" s="129">
        <v>269.3</v>
      </c>
      <c r="G1002" s="41"/>
      <c r="H1002" s="3">
        <f>ROUND(_xlfn.IFERROR(F1002*G1002," - "),2)</f>
        <v>0</v>
      </c>
      <c r="I1002" s="123" t="e">
        <f>H1002/$G$1758</f>
        <v>#DIV/0!</v>
      </c>
      <c r="J1002" s="122" t="e">
        <f>#REF!</f>
        <v>#REF!</v>
      </c>
    </row>
    <row r="1003" spans="1:10" s="12" customFormat="1" ht="14.25" outlineLevel="1">
      <c r="A1003" s="262" t="s">
        <v>585</v>
      </c>
      <c r="B1003" s="263"/>
      <c r="C1003" s="125"/>
      <c r="D1003" s="141" t="s">
        <v>1133</v>
      </c>
      <c r="E1003" s="127">
        <f>SUM(H1004:H1013)</f>
        <v>0</v>
      </c>
      <c r="F1003" s="127"/>
      <c r="G1003" s="127"/>
      <c r="H1003" s="127"/>
      <c r="I1003" s="128" t="e">
        <f>E1003/$G$1758</f>
        <v>#DIV/0!</v>
      </c>
      <c r="J1003" s="122" t="e">
        <f>#REF!</f>
        <v>#REF!</v>
      </c>
    </row>
    <row r="1004" spans="1:10" s="12" customFormat="1" ht="14.25" outlineLevel="1">
      <c r="A1004" s="7" t="s">
        <v>586</v>
      </c>
      <c r="B1004" s="2" t="s">
        <v>717</v>
      </c>
      <c r="C1004" s="116" t="s">
        <v>1856</v>
      </c>
      <c r="D1004" s="117" t="s">
        <v>2389</v>
      </c>
      <c r="E1004" s="118" t="s">
        <v>2419</v>
      </c>
      <c r="F1004" s="124">
        <v>1</v>
      </c>
      <c r="G1004" s="41"/>
      <c r="H1004" s="3">
        <f>ROUND(_xlfn.IFERROR(F1004*G1004," - "),2)</f>
        <v>0</v>
      </c>
      <c r="I1004" s="121" t="e">
        <f>H1004/$G$1758</f>
        <v>#DIV/0!</v>
      </c>
      <c r="J1004" s="122" t="e">
        <f>#REF!</f>
        <v>#REF!</v>
      </c>
    </row>
    <row r="1005" spans="1:10" s="12" customFormat="1" ht="14.25" outlineLevel="1">
      <c r="A1005" s="7" t="s">
        <v>587</v>
      </c>
      <c r="B1005" s="23" t="s">
        <v>1028</v>
      </c>
      <c r="C1005" s="116" t="s">
        <v>1856</v>
      </c>
      <c r="D1005" s="117" t="s">
        <v>2280</v>
      </c>
      <c r="E1005" s="118" t="s">
        <v>2130</v>
      </c>
      <c r="F1005" s="129">
        <v>700</v>
      </c>
      <c r="G1005" s="41"/>
      <c r="H1005" s="3">
        <f>ROUND(_xlfn.IFERROR(F1005*G1005," - "),2)</f>
        <v>0</v>
      </c>
      <c r="I1005" s="123" t="e">
        <f>H1005/$G$1758</f>
        <v>#DIV/0!</v>
      </c>
      <c r="J1005" s="122" t="e">
        <f>#REF!</f>
        <v>#REF!</v>
      </c>
    </row>
    <row r="1006" spans="1:10" s="12" customFormat="1" ht="25.5" outlineLevel="1">
      <c r="A1006" s="7" t="s">
        <v>738</v>
      </c>
      <c r="B1006" s="4" t="s">
        <v>310</v>
      </c>
      <c r="C1006" s="116" t="s">
        <v>1856</v>
      </c>
      <c r="D1006" s="117" t="s">
        <v>2277</v>
      </c>
      <c r="E1006" s="118" t="s">
        <v>2130</v>
      </c>
      <c r="F1006" s="129">
        <v>80.64</v>
      </c>
      <c r="G1006" s="41"/>
      <c r="H1006" s="3">
        <f>ROUND(_xlfn.IFERROR(F1006*G1006," - "),2)</f>
        <v>0</v>
      </c>
      <c r="I1006" s="123" t="e">
        <f>H1006/$G$1758</f>
        <v>#DIV/0!</v>
      </c>
      <c r="J1006" s="122" t="e">
        <f>#REF!</f>
        <v>#REF!</v>
      </c>
    </row>
    <row r="1007" spans="1:10" s="12" customFormat="1" ht="14.25" outlineLevel="1">
      <c r="A1007" s="7" t="s">
        <v>739</v>
      </c>
      <c r="B1007" s="4" t="s">
        <v>716</v>
      </c>
      <c r="C1007" s="116" t="s">
        <v>1856</v>
      </c>
      <c r="D1007" s="117" t="s">
        <v>2278</v>
      </c>
      <c r="E1007" s="118" t="s">
        <v>86</v>
      </c>
      <c r="F1007" s="124">
        <v>14</v>
      </c>
      <c r="G1007" s="41"/>
      <c r="H1007" s="3">
        <f>ROUND(_xlfn.IFERROR(F1007*G1007," - "),2)</f>
        <v>0</v>
      </c>
      <c r="I1007" s="121" t="e">
        <f>H1007/$G$1758</f>
        <v>#DIV/0!</v>
      </c>
      <c r="J1007" s="122" t="e">
        <f>#REF!</f>
        <v>#REF!</v>
      </c>
    </row>
    <row r="1008" spans="1:10" s="12" customFormat="1" ht="38.25" outlineLevel="1">
      <c r="A1008" s="7" t="s">
        <v>740</v>
      </c>
      <c r="B1008" s="23" t="s">
        <v>671</v>
      </c>
      <c r="C1008" s="116" t="s">
        <v>1856</v>
      </c>
      <c r="D1008" s="117" t="s">
        <v>2330</v>
      </c>
      <c r="E1008" s="118" t="s">
        <v>86</v>
      </c>
      <c r="F1008" s="124">
        <v>2</v>
      </c>
      <c r="G1008" s="41"/>
      <c r="H1008" s="3">
        <f>ROUND(_xlfn.IFERROR(F1008*G1008," - "),2)</f>
        <v>0</v>
      </c>
      <c r="I1008" s="121" t="e">
        <f>H1008/$G$1758</f>
        <v>#DIV/0!</v>
      </c>
      <c r="J1008" s="122" t="e">
        <f>#REF!</f>
        <v>#REF!</v>
      </c>
    </row>
    <row r="1009" spans="1:10" s="12" customFormat="1" ht="38.25" outlineLevel="1">
      <c r="A1009" s="7" t="s">
        <v>1506</v>
      </c>
      <c r="B1009" s="2" t="s">
        <v>123</v>
      </c>
      <c r="C1009" s="116" t="s">
        <v>1856</v>
      </c>
      <c r="D1009" s="135" t="s">
        <v>1143</v>
      </c>
      <c r="E1009" s="118" t="s">
        <v>86</v>
      </c>
      <c r="F1009" s="124">
        <v>10</v>
      </c>
      <c r="G1009" s="41"/>
      <c r="H1009" s="3">
        <f>ROUND(_xlfn.IFERROR(F1009*G1009," - "),2)</f>
        <v>0</v>
      </c>
      <c r="I1009" s="121" t="e">
        <f>H1009/$G$1758</f>
        <v>#DIV/0!</v>
      </c>
      <c r="J1009" s="122" t="e">
        <f>#REF!</f>
        <v>#REF!</v>
      </c>
    </row>
    <row r="1010" spans="1:10" s="12" customFormat="1" ht="25.5" outlineLevel="1">
      <c r="A1010" s="7" t="s">
        <v>1507</v>
      </c>
      <c r="B1010" s="5" t="s">
        <v>275</v>
      </c>
      <c r="C1010" s="116" t="s">
        <v>2128</v>
      </c>
      <c r="D1010" s="117" t="s">
        <v>2250</v>
      </c>
      <c r="E1010" s="118" t="s">
        <v>660</v>
      </c>
      <c r="F1010" s="129">
        <v>20</v>
      </c>
      <c r="G1010" s="41"/>
      <c r="H1010" s="3">
        <f>ROUND(_xlfn.IFERROR(F1010*G1010," - "),2)</f>
        <v>0</v>
      </c>
      <c r="I1010" s="123" t="e">
        <f>H1010/$G$1758</f>
        <v>#DIV/0!</v>
      </c>
      <c r="J1010" s="122" t="e">
        <f>#REF!</f>
        <v>#REF!</v>
      </c>
    </row>
    <row r="1011" spans="1:10" s="12" customFormat="1" ht="25.5" outlineLevel="1">
      <c r="A1011" s="7" t="s">
        <v>1508</v>
      </c>
      <c r="B1011" s="5" t="s">
        <v>274</v>
      </c>
      <c r="C1011" s="116" t="s">
        <v>2128</v>
      </c>
      <c r="D1011" s="117" t="s">
        <v>2251</v>
      </c>
      <c r="E1011" s="118" t="s">
        <v>660</v>
      </c>
      <c r="F1011" s="129">
        <v>50</v>
      </c>
      <c r="G1011" s="41"/>
      <c r="H1011" s="3">
        <f>ROUND(_xlfn.IFERROR(F1011*G1011," - "),2)</f>
        <v>0</v>
      </c>
      <c r="I1011" s="123" t="e">
        <f>H1011/$G$1758</f>
        <v>#DIV/0!</v>
      </c>
      <c r="J1011" s="122" t="e">
        <f>#REF!</f>
        <v>#REF!</v>
      </c>
    </row>
    <row r="1012" spans="1:10" ht="25.5" outlineLevel="1">
      <c r="A1012" s="7" t="s">
        <v>1509</v>
      </c>
      <c r="B1012" s="5" t="s">
        <v>281</v>
      </c>
      <c r="C1012" s="116" t="s">
        <v>2128</v>
      </c>
      <c r="D1012" s="117" t="s">
        <v>2274</v>
      </c>
      <c r="E1012" s="118" t="s">
        <v>2130</v>
      </c>
      <c r="F1012" s="129">
        <v>1.86</v>
      </c>
      <c r="G1012" s="41"/>
      <c r="H1012" s="3">
        <f>ROUND(_xlfn.IFERROR(F1012*G1012," - "),2)</f>
        <v>0</v>
      </c>
      <c r="I1012" s="123" t="e">
        <f>H1012/$G$1758</f>
        <v>#DIV/0!</v>
      </c>
      <c r="J1012" s="122" t="e">
        <f>#REF!</f>
        <v>#REF!</v>
      </c>
    </row>
    <row r="1013" spans="1:10" ht="13.5" outlineLevel="1" thickBot="1">
      <c r="A1013" s="7" t="s">
        <v>1510</v>
      </c>
      <c r="B1013" s="18" t="s">
        <v>850</v>
      </c>
      <c r="C1013" s="116" t="s">
        <v>1856</v>
      </c>
      <c r="D1013" s="117" t="s">
        <v>2281</v>
      </c>
      <c r="E1013" s="118" t="s">
        <v>2130</v>
      </c>
      <c r="F1013" s="129">
        <v>1606.86</v>
      </c>
      <c r="G1013" s="41"/>
      <c r="H1013" s="3">
        <f>ROUND(_xlfn.IFERROR(F1013*G1013," - "),2)</f>
        <v>0</v>
      </c>
      <c r="I1013" s="123" t="e">
        <f>H1013/$G$1758</f>
        <v>#DIV/0!</v>
      </c>
      <c r="J1013" s="122" t="e">
        <f>#REF!</f>
        <v>#REF!</v>
      </c>
    </row>
    <row r="1014" spans="1:10" ht="15.75" thickBot="1">
      <c r="A1014" s="264">
        <v>7</v>
      </c>
      <c r="B1014" s="265"/>
      <c r="C1014" s="106"/>
      <c r="D1014" s="107" t="s">
        <v>1511</v>
      </c>
      <c r="E1014" s="108">
        <f>ROUND(SUM(E1015+E1019+E1025+E1034+E1038+E1042+E1053+E1061+E1074+E1095+E1112+E1133+E1139+E1166),2)</f>
        <v>0</v>
      </c>
      <c r="F1014" s="108"/>
      <c r="G1014" s="108"/>
      <c r="H1014" s="109"/>
      <c r="I1014" s="110" t="e">
        <f>E1014/$G$1758</f>
        <v>#DIV/0!</v>
      </c>
      <c r="J1014" s="122" t="e">
        <f>#REF!</f>
        <v>#REF!</v>
      </c>
    </row>
    <row r="1015" spans="1:10" s="12" customFormat="1" ht="14.25" outlineLevel="1">
      <c r="A1015" s="267" t="s">
        <v>74</v>
      </c>
      <c r="B1015" s="268"/>
      <c r="C1015" s="112"/>
      <c r="D1015" s="113" t="s">
        <v>18</v>
      </c>
      <c r="E1015" s="114">
        <f>SUM(H1016:H1018)</f>
        <v>0</v>
      </c>
      <c r="F1015" s="114"/>
      <c r="G1015" s="114"/>
      <c r="H1015" s="114"/>
      <c r="I1015" s="115" t="e">
        <f>E1015/$G$1758</f>
        <v>#DIV/0!</v>
      </c>
      <c r="J1015" s="122" t="e">
        <f>#REF!</f>
        <v>#REF!</v>
      </c>
    </row>
    <row r="1016" spans="1:10" s="12" customFormat="1" ht="14.25" outlineLevel="1">
      <c r="A1016" s="7" t="s">
        <v>75</v>
      </c>
      <c r="B1016" s="2" t="s">
        <v>284</v>
      </c>
      <c r="C1016" s="116" t="s">
        <v>2128</v>
      </c>
      <c r="D1016" s="117" t="s">
        <v>2141</v>
      </c>
      <c r="E1016" s="118" t="s">
        <v>86</v>
      </c>
      <c r="F1016" s="124">
        <v>4</v>
      </c>
      <c r="G1016" s="41"/>
      <c r="H1016" s="3">
        <f>ROUND(_xlfn.IFERROR(F1016*G1016," - "),2)</f>
        <v>0</v>
      </c>
      <c r="I1016" s="121" t="e">
        <f>H1016/$G$1758</f>
        <v>#DIV/0!</v>
      </c>
      <c r="J1016" s="122" t="e">
        <f>#REF!</f>
        <v>#REF!</v>
      </c>
    </row>
    <row r="1017" spans="1:10" s="12" customFormat="1" ht="14.25" outlineLevel="1">
      <c r="A1017" s="7" t="s">
        <v>76</v>
      </c>
      <c r="B1017" s="4" t="s">
        <v>285</v>
      </c>
      <c r="C1017" s="116" t="s">
        <v>2128</v>
      </c>
      <c r="D1017" s="117" t="s">
        <v>2142</v>
      </c>
      <c r="E1017" s="118" t="s">
        <v>86</v>
      </c>
      <c r="F1017" s="119">
        <v>4</v>
      </c>
      <c r="G1017" s="41"/>
      <c r="H1017" s="3">
        <f>ROUND(_xlfn.IFERROR(F1017*G1017," - "),2)</f>
        <v>0</v>
      </c>
      <c r="I1017" s="123" t="e">
        <f>H1017/$G$1758</f>
        <v>#DIV/0!</v>
      </c>
      <c r="J1017" s="122" t="e">
        <f>#REF!</f>
        <v>#REF!</v>
      </c>
    </row>
    <row r="1018" spans="1:10" s="12" customFormat="1" ht="14.25" outlineLevel="1">
      <c r="A1018" s="7" t="s">
        <v>77</v>
      </c>
      <c r="B1018" s="4" t="s">
        <v>286</v>
      </c>
      <c r="C1018" s="116" t="s">
        <v>2128</v>
      </c>
      <c r="D1018" s="117" t="s">
        <v>2143</v>
      </c>
      <c r="E1018" s="118" t="s">
        <v>86</v>
      </c>
      <c r="F1018" s="119">
        <v>4</v>
      </c>
      <c r="G1018" s="41"/>
      <c r="H1018" s="3">
        <f>ROUND(_xlfn.IFERROR(F1018*G1018," - "),2)</f>
        <v>0</v>
      </c>
      <c r="I1018" s="123" t="e">
        <f>H1018/$G$1758</f>
        <v>#DIV/0!</v>
      </c>
      <c r="J1018" s="122" t="e">
        <f>#REF!</f>
        <v>#REF!</v>
      </c>
    </row>
    <row r="1019" spans="1:10" s="12" customFormat="1" ht="14.25" outlineLevel="1">
      <c r="A1019" s="262" t="s">
        <v>78</v>
      </c>
      <c r="B1019" s="263"/>
      <c r="C1019" s="125"/>
      <c r="D1019" s="126" t="s">
        <v>770</v>
      </c>
      <c r="E1019" s="127">
        <f>SUM(H1020:H1024)</f>
        <v>0</v>
      </c>
      <c r="F1019" s="127"/>
      <c r="G1019" s="127"/>
      <c r="H1019" s="127"/>
      <c r="I1019" s="128" t="e">
        <f>E1019/$G$1758</f>
        <v>#DIV/0!</v>
      </c>
      <c r="J1019" s="122" t="e">
        <f>#REF!</f>
        <v>#REF!</v>
      </c>
    </row>
    <row r="1020" spans="1:10" s="12" customFormat="1" ht="14.25" outlineLevel="1">
      <c r="A1020" s="7" t="s">
        <v>79</v>
      </c>
      <c r="B1020" s="17" t="s">
        <v>196</v>
      </c>
      <c r="C1020" s="116" t="s">
        <v>2128</v>
      </c>
      <c r="D1020" s="117" t="s">
        <v>2144</v>
      </c>
      <c r="E1020" s="118" t="s">
        <v>2130</v>
      </c>
      <c r="F1020" s="124">
        <v>6</v>
      </c>
      <c r="G1020" s="41"/>
      <c r="H1020" s="3">
        <f>ROUND(_xlfn.IFERROR(F1020*G1020," - "),2)</f>
        <v>0</v>
      </c>
      <c r="I1020" s="121" t="e">
        <f>H1020/$G$1758</f>
        <v>#DIV/0!</v>
      </c>
      <c r="J1020" s="122" t="e">
        <f>#REF!</f>
        <v>#REF!</v>
      </c>
    </row>
    <row r="1021" spans="1:10" s="12" customFormat="1" ht="14.25" outlineLevel="1">
      <c r="A1021" s="7" t="s">
        <v>80</v>
      </c>
      <c r="B1021" s="17" t="s">
        <v>341</v>
      </c>
      <c r="C1021" s="116" t="s">
        <v>1856</v>
      </c>
      <c r="D1021" s="117" t="s">
        <v>2145</v>
      </c>
      <c r="E1021" s="118" t="s">
        <v>86</v>
      </c>
      <c r="F1021" s="129">
        <v>10</v>
      </c>
      <c r="G1021" s="41"/>
      <c r="H1021" s="3">
        <f>ROUND(_xlfn.IFERROR(F1021*G1021," - "),2)</f>
        <v>0</v>
      </c>
      <c r="I1021" s="123" t="e">
        <f>H1021/$G$1758</f>
        <v>#DIV/0!</v>
      </c>
      <c r="J1021" s="122" t="e">
        <f>#REF!</f>
        <v>#REF!</v>
      </c>
    </row>
    <row r="1022" spans="1:10" s="12" customFormat="1" ht="25.5" outlineLevel="1">
      <c r="A1022" s="7" t="s">
        <v>81</v>
      </c>
      <c r="B1022" s="17" t="s">
        <v>1025</v>
      </c>
      <c r="C1022" s="116" t="s">
        <v>1856</v>
      </c>
      <c r="D1022" s="117" t="s">
        <v>2146</v>
      </c>
      <c r="E1022" s="118" t="s">
        <v>660</v>
      </c>
      <c r="F1022" s="129">
        <v>30</v>
      </c>
      <c r="G1022" s="41"/>
      <c r="H1022" s="3">
        <f>ROUND(_xlfn.IFERROR(F1022*G1022," - "),2)</f>
        <v>0</v>
      </c>
      <c r="I1022" s="123" t="e">
        <f>H1022/$G$1758</f>
        <v>#DIV/0!</v>
      </c>
      <c r="J1022" s="122" t="e">
        <f>#REF!</f>
        <v>#REF!</v>
      </c>
    </row>
    <row r="1023" spans="1:10" s="12" customFormat="1" ht="25.5" outlineLevel="1">
      <c r="A1023" s="7" t="s">
        <v>183</v>
      </c>
      <c r="B1023" s="17" t="s">
        <v>736</v>
      </c>
      <c r="C1023" s="116" t="s">
        <v>1856</v>
      </c>
      <c r="D1023" s="117" t="s">
        <v>2147</v>
      </c>
      <c r="E1023" s="118" t="s">
        <v>2130</v>
      </c>
      <c r="F1023" s="129">
        <v>30</v>
      </c>
      <c r="G1023" s="41"/>
      <c r="H1023" s="3">
        <f>ROUND(_xlfn.IFERROR(F1023*G1023," - "),2)</f>
        <v>0</v>
      </c>
      <c r="I1023" s="123" t="e">
        <f>H1023/$G$1758</f>
        <v>#DIV/0!</v>
      </c>
      <c r="J1023" s="122" t="e">
        <f>#REF!</f>
        <v>#REF!</v>
      </c>
    </row>
    <row r="1024" spans="1:10" s="12" customFormat="1" ht="14.25" outlineLevel="1">
      <c r="A1024" s="7" t="s">
        <v>190</v>
      </c>
      <c r="B1024" s="17" t="s">
        <v>737</v>
      </c>
      <c r="C1024" s="116" t="s">
        <v>1856</v>
      </c>
      <c r="D1024" s="117" t="s">
        <v>2148</v>
      </c>
      <c r="E1024" s="118" t="s">
        <v>2130</v>
      </c>
      <c r="F1024" s="129">
        <v>30</v>
      </c>
      <c r="G1024" s="41"/>
      <c r="H1024" s="3">
        <f>ROUND(_xlfn.IFERROR(F1024*G1024," - "),2)</f>
        <v>0</v>
      </c>
      <c r="I1024" s="123" t="e">
        <f>H1024/$G$1758</f>
        <v>#DIV/0!</v>
      </c>
      <c r="J1024" s="122" t="e">
        <f>#REF!</f>
        <v>#REF!</v>
      </c>
    </row>
    <row r="1025" spans="1:10" s="12" customFormat="1" ht="14.25" outlineLevel="1">
      <c r="A1025" s="259" t="s">
        <v>590</v>
      </c>
      <c r="B1025" s="261"/>
      <c r="C1025" s="130"/>
      <c r="D1025" s="131" t="s">
        <v>751</v>
      </c>
      <c r="E1025" s="132">
        <f>SUM(H1026:H1033)</f>
        <v>0</v>
      </c>
      <c r="F1025" s="127"/>
      <c r="G1025" s="127"/>
      <c r="H1025" s="127"/>
      <c r="I1025" s="128" t="e">
        <f>E1025/$G$1758</f>
        <v>#DIV/0!</v>
      </c>
      <c r="J1025" s="122" t="e">
        <f>#REF!</f>
        <v>#REF!</v>
      </c>
    </row>
    <row r="1026" spans="1:10" s="12" customFormat="1" ht="14.25" outlineLevel="1">
      <c r="A1026" s="7" t="s">
        <v>591</v>
      </c>
      <c r="B1026" s="2" t="s">
        <v>307</v>
      </c>
      <c r="C1026" s="116" t="s">
        <v>1856</v>
      </c>
      <c r="D1026" s="117" t="s">
        <v>2149</v>
      </c>
      <c r="E1026" s="118" t="s">
        <v>2150</v>
      </c>
      <c r="F1026" s="133">
        <v>2.49</v>
      </c>
      <c r="G1026" s="41"/>
      <c r="H1026" s="3">
        <f>ROUND(_xlfn.IFERROR(F1026*G1026," - "),2)</f>
        <v>0</v>
      </c>
      <c r="I1026" s="121" t="e">
        <f>H1026/$G$1758</f>
        <v>#DIV/0!</v>
      </c>
      <c r="J1026" s="122" t="e">
        <f>#REF!</f>
        <v>#REF!</v>
      </c>
    </row>
    <row r="1027" spans="1:10" s="12" customFormat="1" ht="25.5" outlineLevel="1">
      <c r="A1027" s="7" t="s">
        <v>592</v>
      </c>
      <c r="B1027" s="5" t="s">
        <v>223</v>
      </c>
      <c r="C1027" s="116" t="s">
        <v>2128</v>
      </c>
      <c r="D1027" s="117" t="s">
        <v>2151</v>
      </c>
      <c r="E1027" s="118" t="s">
        <v>660</v>
      </c>
      <c r="F1027" s="119">
        <v>3.8</v>
      </c>
      <c r="G1027" s="41"/>
      <c r="H1027" s="3">
        <f>ROUND(_xlfn.IFERROR(F1027*G1027," - "),2)</f>
        <v>0</v>
      </c>
      <c r="I1027" s="134" t="e">
        <f>H1027/$G$1758</f>
        <v>#DIV/0!</v>
      </c>
      <c r="J1027" s="122" t="e">
        <f>#REF!</f>
        <v>#REF!</v>
      </c>
    </row>
    <row r="1028" spans="1:10" s="12" customFormat="1" ht="25.5" outlineLevel="1">
      <c r="A1028" s="7" t="s">
        <v>718</v>
      </c>
      <c r="B1028" s="5" t="s">
        <v>186</v>
      </c>
      <c r="C1028" s="116" t="s">
        <v>1856</v>
      </c>
      <c r="D1028" s="117" t="s">
        <v>2152</v>
      </c>
      <c r="E1028" s="118" t="s">
        <v>2150</v>
      </c>
      <c r="F1028" s="119">
        <v>25.01</v>
      </c>
      <c r="G1028" s="41"/>
      <c r="H1028" s="3">
        <f>ROUND(_xlfn.IFERROR(F1028*G1028," - "),2)</f>
        <v>0</v>
      </c>
      <c r="I1028" s="134" t="e">
        <f>H1028/$G$1758</f>
        <v>#DIV/0!</v>
      </c>
      <c r="J1028" s="122" t="e">
        <f>#REF!</f>
        <v>#REF!</v>
      </c>
    </row>
    <row r="1029" spans="1:10" s="12" customFormat="1" ht="14.25" outlineLevel="1">
      <c r="A1029" s="7" t="s">
        <v>719</v>
      </c>
      <c r="B1029" s="5" t="s">
        <v>243</v>
      </c>
      <c r="C1029" s="116" t="s">
        <v>2128</v>
      </c>
      <c r="D1029" s="117" t="s">
        <v>2153</v>
      </c>
      <c r="E1029" s="118" t="s">
        <v>2150</v>
      </c>
      <c r="F1029" s="119">
        <v>3.41</v>
      </c>
      <c r="G1029" s="41"/>
      <c r="H1029" s="3">
        <f>ROUND(_xlfn.IFERROR(F1029*G1029," - "),2)</f>
        <v>0</v>
      </c>
      <c r="I1029" s="134" t="e">
        <f>H1029/$G$1758</f>
        <v>#DIV/0!</v>
      </c>
      <c r="J1029" s="122" t="e">
        <f>#REF!</f>
        <v>#REF!</v>
      </c>
    </row>
    <row r="1030" spans="1:10" s="12" customFormat="1" ht="25.5" outlineLevel="1">
      <c r="A1030" s="7" t="s">
        <v>720</v>
      </c>
      <c r="B1030" s="5" t="s">
        <v>206</v>
      </c>
      <c r="C1030" s="116" t="s">
        <v>2128</v>
      </c>
      <c r="D1030" s="117" t="s">
        <v>2154</v>
      </c>
      <c r="E1030" s="118" t="s">
        <v>2130</v>
      </c>
      <c r="F1030" s="119">
        <v>2.25</v>
      </c>
      <c r="G1030" s="41"/>
      <c r="H1030" s="3">
        <f>ROUND(_xlfn.IFERROR(F1030*G1030," - "),2)</f>
        <v>0</v>
      </c>
      <c r="I1030" s="134" t="e">
        <f>H1030/$G$1758</f>
        <v>#DIV/0!</v>
      </c>
      <c r="J1030" s="122" t="e">
        <f>#REF!</f>
        <v>#REF!</v>
      </c>
    </row>
    <row r="1031" spans="1:10" s="12" customFormat="1" ht="14.25" outlineLevel="1">
      <c r="A1031" s="7" t="s">
        <v>721</v>
      </c>
      <c r="B1031" s="5" t="s">
        <v>332</v>
      </c>
      <c r="C1031" s="116" t="s">
        <v>1856</v>
      </c>
      <c r="D1031" s="117" t="s">
        <v>2155</v>
      </c>
      <c r="E1031" s="118" t="s">
        <v>2130</v>
      </c>
      <c r="F1031" s="119">
        <v>65.14</v>
      </c>
      <c r="G1031" s="41"/>
      <c r="H1031" s="3">
        <f>ROUND(_xlfn.IFERROR(F1031*G1031," - "),2)</f>
        <v>0</v>
      </c>
      <c r="I1031" s="134" t="e">
        <f>H1031/$G$1758</f>
        <v>#DIV/0!</v>
      </c>
      <c r="J1031" s="122" t="e">
        <f>#REF!</f>
        <v>#REF!</v>
      </c>
    </row>
    <row r="1032" spans="1:10" s="12" customFormat="1" ht="14.25" outlineLevel="1">
      <c r="A1032" s="7" t="s">
        <v>722</v>
      </c>
      <c r="B1032" s="5" t="s">
        <v>201</v>
      </c>
      <c r="C1032" s="116" t="s">
        <v>2128</v>
      </c>
      <c r="D1032" s="117" t="s">
        <v>2156</v>
      </c>
      <c r="E1032" s="118" t="s">
        <v>2130</v>
      </c>
      <c r="F1032" s="119">
        <v>42</v>
      </c>
      <c r="G1032" s="41"/>
      <c r="H1032" s="3">
        <f>ROUND(_xlfn.IFERROR(F1032*G1032," - "),2)</f>
        <v>0</v>
      </c>
      <c r="I1032" s="134" t="e">
        <f>H1032/$G$1758</f>
        <v>#DIV/0!</v>
      </c>
      <c r="J1032" s="122" t="e">
        <f>#REF!</f>
        <v>#REF!</v>
      </c>
    </row>
    <row r="1033" spans="1:10" s="12" customFormat="1" ht="25.5" outlineLevel="1">
      <c r="A1033" s="7" t="s">
        <v>1810</v>
      </c>
      <c r="B1033" s="5" t="s">
        <v>326</v>
      </c>
      <c r="C1033" s="116" t="s">
        <v>1856</v>
      </c>
      <c r="D1033" s="117" t="s">
        <v>2157</v>
      </c>
      <c r="E1033" s="118" t="s">
        <v>2130</v>
      </c>
      <c r="F1033" s="119">
        <v>2.83</v>
      </c>
      <c r="G1033" s="41"/>
      <c r="H1033" s="3">
        <f>ROUND(_xlfn.IFERROR(F1033*G1033," - "),2)</f>
        <v>0</v>
      </c>
      <c r="I1033" s="134" t="e">
        <f>H1033/$G$1758</f>
        <v>#DIV/0!</v>
      </c>
      <c r="J1033" s="122" t="e">
        <f>#REF!</f>
        <v>#REF!</v>
      </c>
    </row>
    <row r="1034" spans="1:10" s="12" customFormat="1" ht="14.25" outlineLevel="1">
      <c r="A1034" s="259" t="s">
        <v>593</v>
      </c>
      <c r="B1034" s="261"/>
      <c r="C1034" s="125"/>
      <c r="D1034" s="126" t="s">
        <v>1137</v>
      </c>
      <c r="E1034" s="127">
        <f>SUM(H1035:H1037)</f>
        <v>0</v>
      </c>
      <c r="F1034" s="127"/>
      <c r="G1034" s="127"/>
      <c r="H1034" s="127"/>
      <c r="I1034" s="128" t="e">
        <f>E1034/$G$1758</f>
        <v>#DIV/0!</v>
      </c>
      <c r="J1034" s="122" t="e">
        <f>#REF!</f>
        <v>#REF!</v>
      </c>
    </row>
    <row r="1035" spans="1:10" s="12" customFormat="1" ht="14.25" outlineLevel="1">
      <c r="A1035" s="7" t="s">
        <v>594</v>
      </c>
      <c r="B1035" s="5" t="s">
        <v>154</v>
      </c>
      <c r="C1035" s="116" t="s">
        <v>1856</v>
      </c>
      <c r="D1035" s="117" t="s">
        <v>2162</v>
      </c>
      <c r="E1035" s="118" t="s">
        <v>660</v>
      </c>
      <c r="F1035" s="119">
        <v>3.8</v>
      </c>
      <c r="G1035" s="41"/>
      <c r="H1035" s="3">
        <f>ROUND(_xlfn.IFERROR(F1035*G1035," - "),2)</f>
        <v>0</v>
      </c>
      <c r="I1035" s="134" t="e">
        <f>H1035/$G$1758</f>
        <v>#DIV/0!</v>
      </c>
      <c r="J1035" s="122" t="e">
        <f>#REF!</f>
        <v>#REF!</v>
      </c>
    </row>
    <row r="1036" spans="1:10" s="12" customFormat="1" ht="14.25" outlineLevel="1">
      <c r="A1036" s="7" t="s">
        <v>730</v>
      </c>
      <c r="B1036" s="20" t="s">
        <v>1252</v>
      </c>
      <c r="C1036" s="116" t="s">
        <v>1856</v>
      </c>
      <c r="D1036" s="117" t="s">
        <v>2286</v>
      </c>
      <c r="E1036" s="118" t="s">
        <v>2130</v>
      </c>
      <c r="F1036" s="119">
        <v>5.48</v>
      </c>
      <c r="G1036" s="41"/>
      <c r="H1036" s="3">
        <f>ROUND(_xlfn.IFERROR(F1036*G1036," - "),2)</f>
        <v>0</v>
      </c>
      <c r="I1036" s="134" t="e">
        <f>H1036/$G$1758</f>
        <v>#DIV/0!</v>
      </c>
      <c r="J1036" s="122" t="e">
        <f>#REF!</f>
        <v>#REF!</v>
      </c>
    </row>
    <row r="1037" spans="1:10" s="12" customFormat="1" ht="38.25" outlineLevel="1">
      <c r="A1037" s="7" t="s">
        <v>1512</v>
      </c>
      <c r="B1037" s="17" t="s">
        <v>305</v>
      </c>
      <c r="C1037" s="116" t="s">
        <v>2128</v>
      </c>
      <c r="D1037" s="135" t="s">
        <v>801</v>
      </c>
      <c r="E1037" s="118" t="s">
        <v>2130</v>
      </c>
      <c r="F1037" s="119">
        <v>8.64</v>
      </c>
      <c r="G1037" s="41"/>
      <c r="H1037" s="3">
        <f>ROUND(_xlfn.IFERROR(F1037*G1037," - "),2)</f>
        <v>0</v>
      </c>
      <c r="I1037" s="134" t="e">
        <f>H1037/$G$1758</f>
        <v>#DIV/0!</v>
      </c>
      <c r="J1037" s="122" t="e">
        <f>#REF!</f>
        <v>#REF!</v>
      </c>
    </row>
    <row r="1038" spans="1:10" s="12" customFormat="1" ht="14.25" outlineLevel="1">
      <c r="A1038" s="259" t="s">
        <v>231</v>
      </c>
      <c r="B1038" s="261"/>
      <c r="C1038" s="125"/>
      <c r="D1038" s="126" t="s">
        <v>1138</v>
      </c>
      <c r="E1038" s="127">
        <f>SUM(H1039:H1041)</f>
        <v>0</v>
      </c>
      <c r="F1038" s="127"/>
      <c r="G1038" s="127"/>
      <c r="H1038" s="127"/>
      <c r="I1038" s="128" t="e">
        <f>E1038/$G$1758</f>
        <v>#DIV/0!</v>
      </c>
      <c r="J1038" s="122" t="e">
        <f>#REF!</f>
        <v>#REF!</v>
      </c>
    </row>
    <row r="1039" spans="1:10" s="12" customFormat="1" ht="25.5" outlineLevel="1">
      <c r="A1039" s="7" t="s">
        <v>595</v>
      </c>
      <c r="B1039" s="20" t="s">
        <v>1052</v>
      </c>
      <c r="C1039" s="116" t="s">
        <v>1856</v>
      </c>
      <c r="D1039" s="117" t="s">
        <v>2169</v>
      </c>
      <c r="E1039" s="118" t="s">
        <v>2130</v>
      </c>
      <c r="F1039" s="119">
        <v>65.14</v>
      </c>
      <c r="G1039" s="41"/>
      <c r="H1039" s="3">
        <f>ROUND(_xlfn.IFERROR(F1039*G1039," - "),2)</f>
        <v>0</v>
      </c>
      <c r="I1039" s="134" t="e">
        <f>H1039/$G$1758</f>
        <v>#DIV/0!</v>
      </c>
      <c r="J1039" s="122" t="e">
        <f>#REF!</f>
        <v>#REF!</v>
      </c>
    </row>
    <row r="1040" spans="1:10" s="12" customFormat="1" ht="25.5" outlineLevel="1">
      <c r="A1040" s="7" t="s">
        <v>598</v>
      </c>
      <c r="B1040" s="5" t="s">
        <v>329</v>
      </c>
      <c r="C1040" s="116" t="s">
        <v>1856</v>
      </c>
      <c r="D1040" s="117" t="s">
        <v>2170</v>
      </c>
      <c r="E1040" s="118" t="s">
        <v>2130</v>
      </c>
      <c r="F1040" s="119">
        <v>65.14</v>
      </c>
      <c r="G1040" s="41"/>
      <c r="H1040" s="3">
        <f>ROUND(_xlfn.IFERROR(F1040*G1040," - "),2)</f>
        <v>0</v>
      </c>
      <c r="I1040" s="134" t="e">
        <f>H1040/$G$1758</f>
        <v>#DIV/0!</v>
      </c>
      <c r="J1040" s="122" t="e">
        <f>#REF!</f>
        <v>#REF!</v>
      </c>
    </row>
    <row r="1041" spans="1:10" s="12" customFormat="1" ht="25.5" outlineLevel="1">
      <c r="A1041" s="7" t="s">
        <v>599</v>
      </c>
      <c r="B1041" s="5" t="s">
        <v>790</v>
      </c>
      <c r="C1041" s="116" t="s">
        <v>1856</v>
      </c>
      <c r="D1041" s="117" t="s">
        <v>2171</v>
      </c>
      <c r="E1041" s="118" t="s">
        <v>660</v>
      </c>
      <c r="F1041" s="119">
        <v>52.05</v>
      </c>
      <c r="G1041" s="41"/>
      <c r="H1041" s="3">
        <f>ROUND(_xlfn.IFERROR(F1041*G1041," - "),2)</f>
        <v>0</v>
      </c>
      <c r="I1041" s="134" t="e">
        <f>H1041/$G$1758</f>
        <v>#DIV/0!</v>
      </c>
      <c r="J1041" s="122" t="e">
        <f>#REF!</f>
        <v>#REF!</v>
      </c>
    </row>
    <row r="1042" spans="1:10" s="12" customFormat="1" ht="14.25" outlineLevel="1">
      <c r="A1042" s="259" t="s">
        <v>232</v>
      </c>
      <c r="B1042" s="261"/>
      <c r="C1042" s="125"/>
      <c r="D1042" s="126" t="s">
        <v>1139</v>
      </c>
      <c r="E1042" s="127">
        <f>SUM(H1043:H1052)</f>
        <v>0</v>
      </c>
      <c r="F1042" s="127"/>
      <c r="G1042" s="127"/>
      <c r="H1042" s="127"/>
      <c r="I1042" s="128" t="e">
        <f>E1042/$G$1758</f>
        <v>#DIV/0!</v>
      </c>
      <c r="J1042" s="122" t="e">
        <f>#REF!</f>
        <v>#REF!</v>
      </c>
    </row>
    <row r="1043" spans="1:10" s="12" customFormat="1" ht="25.5" outlineLevel="1">
      <c r="A1043" s="7" t="s">
        <v>600</v>
      </c>
      <c r="B1043" s="5" t="s">
        <v>1273</v>
      </c>
      <c r="C1043" s="116" t="s">
        <v>1856</v>
      </c>
      <c r="D1043" s="117" t="s">
        <v>2289</v>
      </c>
      <c r="E1043" s="118" t="s">
        <v>2130</v>
      </c>
      <c r="F1043" s="119">
        <v>27.35</v>
      </c>
      <c r="G1043" s="41"/>
      <c r="H1043" s="3">
        <f>ROUND(_xlfn.IFERROR(F1043*G1043," - "),2)</f>
        <v>0</v>
      </c>
      <c r="I1043" s="134" t="e">
        <f>H1043/$G$1758</f>
        <v>#DIV/0!</v>
      </c>
      <c r="J1043" s="122" t="e">
        <f>#REF!</f>
        <v>#REF!</v>
      </c>
    </row>
    <row r="1044" spans="1:10" s="12" customFormat="1" ht="14.25" outlineLevel="1">
      <c r="A1044" s="7" t="s">
        <v>601</v>
      </c>
      <c r="B1044" s="5" t="s">
        <v>1482</v>
      </c>
      <c r="C1044" s="116" t="s">
        <v>1856</v>
      </c>
      <c r="D1044" s="117" t="s">
        <v>2290</v>
      </c>
      <c r="E1044" s="118" t="s">
        <v>660</v>
      </c>
      <c r="F1044" s="119">
        <v>13.34</v>
      </c>
      <c r="G1044" s="41"/>
      <c r="H1044" s="3">
        <f>ROUND(_xlfn.IFERROR(F1044*G1044," - "),2)</f>
        <v>0</v>
      </c>
      <c r="I1044" s="134" t="e">
        <f>H1044/$G$1758</f>
        <v>#DIV/0!</v>
      </c>
      <c r="J1044" s="122" t="e">
        <f>#REF!</f>
        <v>#REF!</v>
      </c>
    </row>
    <row r="1045" spans="1:10" s="12" customFormat="1" ht="25.5" outlineLevel="1">
      <c r="A1045" s="7" t="s">
        <v>602</v>
      </c>
      <c r="B1045" s="5" t="s">
        <v>337</v>
      </c>
      <c r="C1045" s="116" t="s">
        <v>1856</v>
      </c>
      <c r="D1045" s="117" t="s">
        <v>2174</v>
      </c>
      <c r="E1045" s="118" t="s">
        <v>2130</v>
      </c>
      <c r="F1045" s="119">
        <v>12.25</v>
      </c>
      <c r="G1045" s="41"/>
      <c r="H1045" s="3">
        <f>ROUND(_xlfn.IFERROR(F1045*G1045," - "),2)</f>
        <v>0</v>
      </c>
      <c r="I1045" s="134" t="e">
        <f>H1045/$G$1758</f>
        <v>#DIV/0!</v>
      </c>
      <c r="J1045" s="122" t="e">
        <f>#REF!</f>
        <v>#REF!</v>
      </c>
    </row>
    <row r="1046" spans="1:10" s="12" customFormat="1" ht="14.25" outlineLevel="1">
      <c r="A1046" s="7" t="s">
        <v>603</v>
      </c>
      <c r="B1046" s="5" t="s">
        <v>1812</v>
      </c>
      <c r="C1046" s="116" t="s">
        <v>1856</v>
      </c>
      <c r="D1046" s="117" t="s">
        <v>2175</v>
      </c>
      <c r="E1046" s="118" t="s">
        <v>660</v>
      </c>
      <c r="F1046" s="119">
        <v>7</v>
      </c>
      <c r="G1046" s="41"/>
      <c r="H1046" s="3">
        <f>ROUND(_xlfn.IFERROR(F1046*G1046," - "),2)</f>
        <v>0</v>
      </c>
      <c r="I1046" s="134" t="e">
        <f>H1046/$G$1758</f>
        <v>#DIV/0!</v>
      </c>
      <c r="J1046" s="122" t="e">
        <f>#REF!</f>
        <v>#REF!</v>
      </c>
    </row>
    <row r="1047" spans="1:10" s="12" customFormat="1" ht="25.5" outlineLevel="1">
      <c r="A1047" s="7" t="s">
        <v>604</v>
      </c>
      <c r="B1047" s="20">
        <v>93201</v>
      </c>
      <c r="C1047" s="116" t="s">
        <v>2127</v>
      </c>
      <c r="D1047" s="117" t="s">
        <v>2176</v>
      </c>
      <c r="E1047" s="118" t="s">
        <v>660</v>
      </c>
      <c r="F1047" s="119">
        <v>9.89</v>
      </c>
      <c r="G1047" s="41"/>
      <c r="H1047" s="3">
        <f>ROUND(_xlfn.IFERROR(F1047*G1047," - "),2)</f>
        <v>0</v>
      </c>
      <c r="I1047" s="134" t="e">
        <f>H1047/$G$1758</f>
        <v>#DIV/0!</v>
      </c>
      <c r="J1047" s="122" t="e">
        <f>#REF!</f>
        <v>#REF!</v>
      </c>
    </row>
    <row r="1048" spans="1:10" s="12" customFormat="1" ht="14.25" outlineLevel="1">
      <c r="A1048" s="7" t="s">
        <v>605</v>
      </c>
      <c r="B1048" s="5" t="s">
        <v>1038</v>
      </c>
      <c r="C1048" s="116" t="s">
        <v>1856</v>
      </c>
      <c r="D1048" s="117" t="s">
        <v>2283</v>
      </c>
      <c r="E1048" s="118" t="s">
        <v>2130</v>
      </c>
      <c r="F1048" s="119">
        <v>2.86</v>
      </c>
      <c r="G1048" s="41"/>
      <c r="H1048" s="3">
        <f>ROUND(_xlfn.IFERROR(F1048*G1048," - "),2)</f>
        <v>0</v>
      </c>
      <c r="I1048" s="134" t="e">
        <f>H1048/$G$1758</f>
        <v>#DIV/0!</v>
      </c>
      <c r="J1048" s="122" t="e">
        <f>#REF!</f>
        <v>#REF!</v>
      </c>
    </row>
    <row r="1049" spans="1:10" s="12" customFormat="1" ht="14.25" outlineLevel="1">
      <c r="A1049" s="7" t="s">
        <v>606</v>
      </c>
      <c r="B1049" s="5" t="s">
        <v>639</v>
      </c>
      <c r="C1049" s="116" t="s">
        <v>1856</v>
      </c>
      <c r="D1049" s="117" t="s">
        <v>2178</v>
      </c>
      <c r="E1049" s="118" t="s">
        <v>659</v>
      </c>
      <c r="F1049" s="119">
        <v>100</v>
      </c>
      <c r="G1049" s="41"/>
      <c r="H1049" s="3">
        <f>ROUND(_xlfn.IFERROR(F1049*G1049," - "),2)</f>
        <v>0</v>
      </c>
      <c r="I1049" s="134" t="e">
        <f>H1049/$G$1758</f>
        <v>#DIV/0!</v>
      </c>
      <c r="J1049" s="122" t="e">
        <f>#REF!</f>
        <v>#REF!</v>
      </c>
    </row>
    <row r="1050" spans="1:10" s="12" customFormat="1" ht="14.25" outlineLevel="1">
      <c r="A1050" s="7" t="s">
        <v>607</v>
      </c>
      <c r="B1050" s="5" t="s">
        <v>704</v>
      </c>
      <c r="C1050" s="116" t="s">
        <v>1856</v>
      </c>
      <c r="D1050" s="117" t="s">
        <v>2179</v>
      </c>
      <c r="E1050" s="118" t="s">
        <v>2150</v>
      </c>
      <c r="F1050" s="119">
        <v>2.12</v>
      </c>
      <c r="G1050" s="41"/>
      <c r="H1050" s="3">
        <f>ROUND(_xlfn.IFERROR(F1050*G1050," - "),2)</f>
        <v>0</v>
      </c>
      <c r="I1050" s="134" t="e">
        <f>H1050/$G$1758</f>
        <v>#DIV/0!</v>
      </c>
      <c r="J1050" s="122" t="e">
        <f>#REF!</f>
        <v>#REF!</v>
      </c>
    </row>
    <row r="1051" spans="1:10" s="12" customFormat="1" ht="14.25" outlineLevel="1">
      <c r="A1051" s="7" t="s">
        <v>677</v>
      </c>
      <c r="B1051" s="5" t="s">
        <v>667</v>
      </c>
      <c r="C1051" s="116" t="s">
        <v>1856</v>
      </c>
      <c r="D1051" s="117" t="s">
        <v>2181</v>
      </c>
      <c r="E1051" s="118" t="s">
        <v>660</v>
      </c>
      <c r="F1051" s="119">
        <v>3.6</v>
      </c>
      <c r="G1051" s="41"/>
      <c r="H1051" s="3">
        <f>ROUND(_xlfn.IFERROR(F1051*G1051," - "),2)</f>
        <v>0</v>
      </c>
      <c r="I1051" s="134" t="e">
        <f>H1051/$G$1758</f>
        <v>#DIV/0!</v>
      </c>
      <c r="J1051" s="122" t="e">
        <f>#REF!</f>
        <v>#REF!</v>
      </c>
    </row>
    <row r="1052" spans="1:10" s="12" customFormat="1" ht="14.25" outlineLevel="1">
      <c r="A1052" s="7" t="s">
        <v>1813</v>
      </c>
      <c r="B1052" s="5" t="s">
        <v>694</v>
      </c>
      <c r="C1052" s="116" t="s">
        <v>1856</v>
      </c>
      <c r="D1052" s="117" t="s">
        <v>2390</v>
      </c>
      <c r="E1052" s="118" t="s">
        <v>2130</v>
      </c>
      <c r="F1052" s="119">
        <v>6.27</v>
      </c>
      <c r="G1052" s="41"/>
      <c r="H1052" s="3">
        <f>ROUND(_xlfn.IFERROR(F1052*G1052," - "),2)</f>
        <v>0</v>
      </c>
      <c r="I1052" s="134" t="e">
        <f>H1052/$G$1758</f>
        <v>#DIV/0!</v>
      </c>
      <c r="J1052" s="122" t="e">
        <f>#REF!</f>
        <v>#REF!</v>
      </c>
    </row>
    <row r="1053" spans="1:10" s="12" customFormat="1" ht="14.25" outlineLevel="1">
      <c r="A1053" s="259" t="s">
        <v>596</v>
      </c>
      <c r="B1053" s="261"/>
      <c r="C1053" s="125"/>
      <c r="D1053" s="126" t="s">
        <v>1140</v>
      </c>
      <c r="E1053" s="127">
        <f>SUM(H1054:H1060)</f>
        <v>0</v>
      </c>
      <c r="F1053" s="127"/>
      <c r="G1053" s="127"/>
      <c r="H1053" s="127"/>
      <c r="I1053" s="128" t="e">
        <f>E1053/$G$1758</f>
        <v>#DIV/0!</v>
      </c>
      <c r="J1053" s="122" t="e">
        <f>#REF!</f>
        <v>#REF!</v>
      </c>
    </row>
    <row r="1054" spans="1:10" s="12" customFormat="1" ht="14.25" outlineLevel="1">
      <c r="A1054" s="7" t="s">
        <v>597</v>
      </c>
      <c r="B1054" s="5" t="s">
        <v>141</v>
      </c>
      <c r="C1054" s="116" t="s">
        <v>1856</v>
      </c>
      <c r="D1054" s="117" t="s">
        <v>244</v>
      </c>
      <c r="E1054" s="118" t="s">
        <v>2130</v>
      </c>
      <c r="F1054" s="119">
        <v>64.69</v>
      </c>
      <c r="G1054" s="41"/>
      <c r="H1054" s="3">
        <f>ROUND(_xlfn.IFERROR(F1054*G1054," - "),2)</f>
        <v>0</v>
      </c>
      <c r="I1054" s="134" t="e">
        <f>H1054/$G$1758</f>
        <v>#DIV/0!</v>
      </c>
      <c r="J1054" s="122" t="e">
        <f>#REF!</f>
        <v>#REF!</v>
      </c>
    </row>
    <row r="1055" spans="1:10" s="13" customFormat="1" ht="12.75" outlineLevel="1">
      <c r="A1055" s="7" t="s">
        <v>678</v>
      </c>
      <c r="B1055" s="136" t="s">
        <v>143</v>
      </c>
      <c r="C1055" s="116" t="s">
        <v>1856</v>
      </c>
      <c r="D1055" s="117" t="s">
        <v>2184</v>
      </c>
      <c r="E1055" s="118" t="s">
        <v>2130</v>
      </c>
      <c r="F1055" s="137">
        <v>64.69</v>
      </c>
      <c r="G1055" s="41"/>
      <c r="H1055" s="3">
        <f>ROUND(_xlfn.IFERROR(F1055*G1055," - "),2)</f>
        <v>0</v>
      </c>
      <c r="I1055" s="134" t="e">
        <f>H1055/$G$1758</f>
        <v>#DIV/0!</v>
      </c>
      <c r="J1055" s="122" t="e">
        <f>#REF!</f>
        <v>#REF!</v>
      </c>
    </row>
    <row r="1056" spans="1:10" s="13" customFormat="1" ht="12.75" outlineLevel="1">
      <c r="A1056" s="7" t="s">
        <v>1513</v>
      </c>
      <c r="B1056" s="17" t="s">
        <v>145</v>
      </c>
      <c r="C1056" s="116" t="s">
        <v>1856</v>
      </c>
      <c r="D1056" s="117" t="s">
        <v>245</v>
      </c>
      <c r="E1056" s="118" t="s">
        <v>2130</v>
      </c>
      <c r="F1056" s="137">
        <v>64.69</v>
      </c>
      <c r="G1056" s="41"/>
      <c r="H1056" s="3">
        <f>ROUND(_xlfn.IFERROR(F1056*G1056," - "),2)</f>
        <v>0</v>
      </c>
      <c r="I1056" s="123" t="e">
        <f>H1056/$G$1758</f>
        <v>#DIV/0!</v>
      </c>
      <c r="J1056" s="122" t="e">
        <f>#REF!</f>
        <v>#REF!</v>
      </c>
    </row>
    <row r="1057" spans="1:10" s="13" customFormat="1" ht="12.75" outlineLevel="1">
      <c r="A1057" s="7" t="s">
        <v>1514</v>
      </c>
      <c r="B1057" s="20" t="s">
        <v>243</v>
      </c>
      <c r="C1057" s="116" t="s">
        <v>2128</v>
      </c>
      <c r="D1057" s="117" t="s">
        <v>2153</v>
      </c>
      <c r="E1057" s="118" t="s">
        <v>2150</v>
      </c>
      <c r="F1057" s="137">
        <v>0.21</v>
      </c>
      <c r="G1057" s="41"/>
      <c r="H1057" s="3">
        <f>ROUND(_xlfn.IFERROR(F1057*G1057," - "),2)</f>
        <v>0</v>
      </c>
      <c r="I1057" s="134" t="e">
        <f>H1057/$G$1758</f>
        <v>#DIV/0!</v>
      </c>
      <c r="J1057" s="122" t="e">
        <f>#REF!</f>
        <v>#REF!</v>
      </c>
    </row>
    <row r="1058" spans="1:10" s="12" customFormat="1" ht="14.25" outlineLevel="1">
      <c r="A1058" s="7" t="s">
        <v>1515</v>
      </c>
      <c r="B1058" s="5" t="s">
        <v>147</v>
      </c>
      <c r="C1058" s="116" t="s">
        <v>1856</v>
      </c>
      <c r="D1058" s="117" t="s">
        <v>2185</v>
      </c>
      <c r="E1058" s="118" t="s">
        <v>2130</v>
      </c>
      <c r="F1058" s="119">
        <v>42</v>
      </c>
      <c r="G1058" s="41"/>
      <c r="H1058" s="3">
        <f>ROUND(_xlfn.IFERROR(F1058*G1058," - "),2)</f>
        <v>0</v>
      </c>
      <c r="I1058" s="134" t="e">
        <f>H1058/$G$1758</f>
        <v>#DIV/0!</v>
      </c>
      <c r="J1058" s="122" t="e">
        <f>#REF!</f>
        <v>#REF!</v>
      </c>
    </row>
    <row r="1059" spans="1:10" s="13" customFormat="1" ht="12.75" outlineLevel="1">
      <c r="A1059" s="7" t="s">
        <v>1516</v>
      </c>
      <c r="B1059" s="5" t="s">
        <v>258</v>
      </c>
      <c r="C1059" s="116" t="s">
        <v>2128</v>
      </c>
      <c r="D1059" s="135" t="s">
        <v>2132</v>
      </c>
      <c r="E1059" s="118" t="s">
        <v>2130</v>
      </c>
      <c r="F1059" s="144">
        <v>64.69</v>
      </c>
      <c r="G1059" s="41"/>
      <c r="H1059" s="3">
        <f>ROUND(_xlfn.IFERROR(F1059*G1059," - "),2)</f>
        <v>0</v>
      </c>
      <c r="I1059" s="134" t="e">
        <f>H1059/$G$1758</f>
        <v>#DIV/0!</v>
      </c>
      <c r="J1059" s="122" t="e">
        <f>#REF!</f>
        <v>#REF!</v>
      </c>
    </row>
    <row r="1060" spans="1:10" s="13" customFormat="1" ht="12.75" outlineLevel="1">
      <c r="A1060" s="7" t="s">
        <v>1811</v>
      </c>
      <c r="B1060" s="5" t="s">
        <v>791</v>
      </c>
      <c r="C1060" s="116" t="s">
        <v>1856</v>
      </c>
      <c r="D1060" s="135" t="s">
        <v>808</v>
      </c>
      <c r="E1060" s="118" t="s">
        <v>2130</v>
      </c>
      <c r="F1060" s="144">
        <v>32.11</v>
      </c>
      <c r="G1060" s="41"/>
      <c r="H1060" s="3">
        <f>ROUND(_xlfn.IFERROR(F1060*G1060," - "),2)</f>
        <v>0</v>
      </c>
      <c r="I1060" s="134" t="e">
        <f>H1060/$G$1758</f>
        <v>#DIV/0!</v>
      </c>
      <c r="J1060" s="122" t="e">
        <f>#REF!</f>
        <v>#REF!</v>
      </c>
    </row>
    <row r="1061" spans="1:10" s="12" customFormat="1" ht="14.25" outlineLevel="1">
      <c r="A1061" s="259" t="s">
        <v>608</v>
      </c>
      <c r="B1061" s="261"/>
      <c r="C1061" s="125"/>
      <c r="D1061" s="126" t="s">
        <v>1130</v>
      </c>
      <c r="E1061" s="127">
        <f>SUM(H1062:H1073)</f>
        <v>0</v>
      </c>
      <c r="F1061" s="127"/>
      <c r="G1061" s="127"/>
      <c r="H1061" s="127"/>
      <c r="I1061" s="128" t="e">
        <f>E1061/$G$1758</f>
        <v>#DIV/0!</v>
      </c>
      <c r="J1061" s="122" t="e">
        <f>#REF!</f>
        <v>#REF!</v>
      </c>
    </row>
    <row r="1062" spans="1:10" s="12" customFormat="1" ht="25.5" outlineLevel="1">
      <c r="A1062" s="7" t="s">
        <v>609</v>
      </c>
      <c r="B1062" s="5" t="s">
        <v>253</v>
      </c>
      <c r="C1062" s="116" t="s">
        <v>2128</v>
      </c>
      <c r="D1062" s="135" t="s">
        <v>809</v>
      </c>
      <c r="E1062" s="118" t="s">
        <v>86</v>
      </c>
      <c r="F1062" s="133">
        <v>10</v>
      </c>
      <c r="G1062" s="41"/>
      <c r="H1062" s="3">
        <f>ROUND(_xlfn.IFERROR(F1062*G1062," - "),2)</f>
        <v>0</v>
      </c>
      <c r="I1062" s="121" t="e">
        <f>H1062/$G$1758</f>
        <v>#DIV/0!</v>
      </c>
      <c r="J1062" s="122" t="e">
        <f>#REF!</f>
        <v>#REF!</v>
      </c>
    </row>
    <row r="1063" spans="1:10" s="12" customFormat="1" ht="14.25" outlineLevel="1">
      <c r="A1063" s="7" t="s">
        <v>610</v>
      </c>
      <c r="B1063" s="17" t="s">
        <v>756</v>
      </c>
      <c r="C1063" s="116" t="s">
        <v>1856</v>
      </c>
      <c r="D1063" s="117" t="s">
        <v>2191</v>
      </c>
      <c r="E1063" s="118" t="s">
        <v>86</v>
      </c>
      <c r="F1063" s="133">
        <v>29</v>
      </c>
      <c r="G1063" s="41"/>
      <c r="H1063" s="3">
        <f>ROUND(_xlfn.IFERROR(F1063*G1063," - "),2)</f>
        <v>0</v>
      </c>
      <c r="I1063" s="121" t="e">
        <f>H1063/$G$1758</f>
        <v>#DIV/0!</v>
      </c>
      <c r="J1063" s="122" t="e">
        <f>#REF!</f>
        <v>#REF!</v>
      </c>
    </row>
    <row r="1064" spans="1:10" s="12" customFormat="1" ht="25.5" outlineLevel="1">
      <c r="A1064" s="7" t="s">
        <v>741</v>
      </c>
      <c r="B1064" s="5" t="s">
        <v>338</v>
      </c>
      <c r="C1064" s="116" t="s">
        <v>1856</v>
      </c>
      <c r="D1064" s="117" t="s">
        <v>2192</v>
      </c>
      <c r="E1064" s="118" t="s">
        <v>86</v>
      </c>
      <c r="F1064" s="133">
        <v>35</v>
      </c>
      <c r="G1064" s="41"/>
      <c r="H1064" s="3">
        <f>ROUND(_xlfn.IFERROR(F1064*G1064," - "),2)</f>
        <v>0</v>
      </c>
      <c r="I1064" s="121" t="e">
        <f>H1064/$G$1758</f>
        <v>#DIV/0!</v>
      </c>
      <c r="J1064" s="122" t="e">
        <f>#REF!</f>
        <v>#REF!</v>
      </c>
    </row>
    <row r="1065" spans="1:10" s="12" customFormat="1" ht="14.25" outlineLevel="1">
      <c r="A1065" s="7" t="s">
        <v>742</v>
      </c>
      <c r="B1065" s="5" t="s">
        <v>339</v>
      </c>
      <c r="C1065" s="116" t="s">
        <v>1856</v>
      </c>
      <c r="D1065" s="117" t="s">
        <v>2291</v>
      </c>
      <c r="E1065" s="118" t="s">
        <v>86</v>
      </c>
      <c r="F1065" s="133">
        <v>6</v>
      </c>
      <c r="G1065" s="41"/>
      <c r="H1065" s="3">
        <f>ROUND(_xlfn.IFERROR(F1065*G1065," - "),2)</f>
        <v>0</v>
      </c>
      <c r="I1065" s="121" t="e">
        <f>H1065/$G$1758</f>
        <v>#DIV/0!</v>
      </c>
      <c r="J1065" s="122" t="e">
        <f>#REF!</f>
        <v>#REF!</v>
      </c>
    </row>
    <row r="1066" spans="1:10" s="12" customFormat="1" ht="14.25" outlineLevel="1">
      <c r="A1066" s="7" t="s">
        <v>743</v>
      </c>
      <c r="B1066" s="17" t="s">
        <v>1517</v>
      </c>
      <c r="C1066" s="116" t="s">
        <v>1856</v>
      </c>
      <c r="D1066" s="117" t="s">
        <v>2391</v>
      </c>
      <c r="E1066" s="118" t="s">
        <v>86</v>
      </c>
      <c r="F1066" s="133">
        <v>3</v>
      </c>
      <c r="G1066" s="41"/>
      <c r="H1066" s="3">
        <f>ROUND(_xlfn.IFERROR(F1066*G1066," - "),2)</f>
        <v>0</v>
      </c>
      <c r="I1066" s="121" t="e">
        <f>H1066/$G$1758</f>
        <v>#DIV/0!</v>
      </c>
      <c r="J1066" s="122" t="e">
        <f>#REF!</f>
        <v>#REF!</v>
      </c>
    </row>
    <row r="1067" spans="1:10" s="12" customFormat="1" ht="25.5" outlineLevel="1">
      <c r="A1067" s="7" t="s">
        <v>1518</v>
      </c>
      <c r="B1067" s="17" t="s">
        <v>256</v>
      </c>
      <c r="C1067" s="116" t="s">
        <v>2128</v>
      </c>
      <c r="D1067" s="117" t="s">
        <v>2292</v>
      </c>
      <c r="E1067" s="118" t="s">
        <v>86</v>
      </c>
      <c r="F1067" s="133">
        <v>6</v>
      </c>
      <c r="G1067" s="41"/>
      <c r="H1067" s="3">
        <f>ROUND(_xlfn.IFERROR(F1067*G1067," - "),2)</f>
        <v>0</v>
      </c>
      <c r="I1067" s="121" t="e">
        <f>H1067/$G$1758</f>
        <v>#DIV/0!</v>
      </c>
      <c r="J1067" s="122" t="e">
        <f>#REF!</f>
        <v>#REF!</v>
      </c>
    </row>
    <row r="1068" spans="1:10" s="12" customFormat="1" ht="25.5" outlineLevel="1">
      <c r="A1068" s="7" t="s">
        <v>1519</v>
      </c>
      <c r="B1068" s="17" t="s">
        <v>287</v>
      </c>
      <c r="C1068" s="116" t="s">
        <v>2128</v>
      </c>
      <c r="D1068" s="117" t="s">
        <v>2193</v>
      </c>
      <c r="E1068" s="118" t="s">
        <v>86</v>
      </c>
      <c r="F1068" s="133">
        <v>30</v>
      </c>
      <c r="G1068" s="41"/>
      <c r="H1068" s="3">
        <f>ROUND(_xlfn.IFERROR(F1068*G1068," - "),2)</f>
        <v>0</v>
      </c>
      <c r="I1068" s="121" t="e">
        <f>H1068/$G$1758</f>
        <v>#DIV/0!</v>
      </c>
      <c r="J1068" s="122" t="e">
        <f>#REF!</f>
        <v>#REF!</v>
      </c>
    </row>
    <row r="1069" spans="1:10" s="12" customFormat="1" ht="25.5" outlineLevel="1">
      <c r="A1069" s="7" t="s">
        <v>1520</v>
      </c>
      <c r="B1069" s="17" t="s">
        <v>299</v>
      </c>
      <c r="C1069" s="116" t="s">
        <v>2128</v>
      </c>
      <c r="D1069" s="117" t="s">
        <v>2194</v>
      </c>
      <c r="E1069" s="118" t="s">
        <v>86</v>
      </c>
      <c r="F1069" s="119">
        <v>15</v>
      </c>
      <c r="G1069" s="41"/>
      <c r="H1069" s="3">
        <f>ROUND(_xlfn.IFERROR(F1069*G1069," - "),2)</f>
        <v>0</v>
      </c>
      <c r="I1069" s="134" t="e">
        <f>H1069/$G$1758</f>
        <v>#DIV/0!</v>
      </c>
      <c r="J1069" s="122" t="e">
        <f>#REF!</f>
        <v>#REF!</v>
      </c>
    </row>
    <row r="1070" spans="1:10" s="12" customFormat="1" ht="25.5" outlineLevel="1">
      <c r="A1070" s="7" t="s">
        <v>1521</v>
      </c>
      <c r="B1070" s="17" t="s">
        <v>256</v>
      </c>
      <c r="C1070" s="116" t="s">
        <v>2128</v>
      </c>
      <c r="D1070" s="117" t="s">
        <v>2292</v>
      </c>
      <c r="E1070" s="118" t="s">
        <v>86</v>
      </c>
      <c r="F1070" s="119">
        <v>3</v>
      </c>
      <c r="G1070" s="41"/>
      <c r="H1070" s="3">
        <f>ROUND(_xlfn.IFERROR(F1070*G1070," - "),2)</f>
        <v>0</v>
      </c>
      <c r="I1070" s="134" t="e">
        <f>H1070/$G$1758</f>
        <v>#DIV/0!</v>
      </c>
      <c r="J1070" s="122" t="e">
        <f>#REF!</f>
        <v>#REF!</v>
      </c>
    </row>
    <row r="1071" spans="1:10" s="12" customFormat="1" ht="14.25" outlineLevel="1">
      <c r="A1071" s="7" t="s">
        <v>1522</v>
      </c>
      <c r="B1071" s="17" t="s">
        <v>1036</v>
      </c>
      <c r="C1071" s="116" t="s">
        <v>1856</v>
      </c>
      <c r="D1071" s="117" t="s">
        <v>2293</v>
      </c>
      <c r="E1071" s="118" t="s">
        <v>2419</v>
      </c>
      <c r="F1071" s="119">
        <v>42</v>
      </c>
      <c r="G1071" s="41"/>
      <c r="H1071" s="3">
        <f>ROUND(_xlfn.IFERROR(F1071*G1071," - "),2)</f>
        <v>0</v>
      </c>
      <c r="I1071" s="134" t="e">
        <f>H1071/$G$1758</f>
        <v>#DIV/0!</v>
      </c>
      <c r="J1071" s="122" t="e">
        <f>#REF!</f>
        <v>#REF!</v>
      </c>
    </row>
    <row r="1072" spans="1:10" s="12" customFormat="1" ht="25.5" outlineLevel="1">
      <c r="A1072" s="7" t="s">
        <v>1523</v>
      </c>
      <c r="B1072" s="22" t="s">
        <v>1496</v>
      </c>
      <c r="C1072" s="116"/>
      <c r="D1072" s="135" t="s">
        <v>1165</v>
      </c>
      <c r="E1072" s="138" t="s">
        <v>1162</v>
      </c>
      <c r="F1072" s="133">
        <v>1</v>
      </c>
      <c r="G1072" s="42"/>
      <c r="H1072" s="21">
        <f>ROUND(_xlfn.IFERROR(F1072*G1072," - "),2)</f>
        <v>0</v>
      </c>
      <c r="I1072" s="139" t="e">
        <f>H1072/$G$1758</f>
        <v>#DIV/0!</v>
      </c>
      <c r="J1072" s="122" t="e">
        <f>#REF!</f>
        <v>#REF!</v>
      </c>
    </row>
    <row r="1073" spans="1:10" s="12" customFormat="1" ht="25.5" outlineLevel="1">
      <c r="A1073" s="7" t="s">
        <v>1690</v>
      </c>
      <c r="B1073" s="22" t="s">
        <v>1496</v>
      </c>
      <c r="C1073" s="116"/>
      <c r="D1073" s="135" t="s">
        <v>1161</v>
      </c>
      <c r="E1073" s="138" t="s">
        <v>1162</v>
      </c>
      <c r="F1073" s="133">
        <v>1</v>
      </c>
      <c r="G1073" s="42"/>
      <c r="H1073" s="21">
        <f>ROUND(_xlfn.IFERROR(F1073*G1073," - "),2)</f>
        <v>0</v>
      </c>
      <c r="I1073" s="139" t="e">
        <f>H1073/$G$1758</f>
        <v>#DIV/0!</v>
      </c>
      <c r="J1073" s="122" t="e">
        <f>#REF!</f>
        <v>#REF!</v>
      </c>
    </row>
    <row r="1074" spans="1:10" s="12" customFormat="1" ht="14.25" outlineLevel="1">
      <c r="A1074" s="259" t="s">
        <v>1526</v>
      </c>
      <c r="B1074" s="261"/>
      <c r="C1074" s="116" t="s">
        <v>2195</v>
      </c>
      <c r="D1074" s="126" t="s">
        <v>1131</v>
      </c>
      <c r="E1074" s="127">
        <f>SUM(H1075:H1094)</f>
        <v>0</v>
      </c>
      <c r="F1074" s="127"/>
      <c r="G1074" s="127"/>
      <c r="H1074" s="127"/>
      <c r="I1074" s="128" t="e">
        <f>E1074/$G$1758</f>
        <v>#DIV/0!</v>
      </c>
      <c r="J1074" s="122" t="e">
        <f>#REF!</f>
        <v>#REF!</v>
      </c>
    </row>
    <row r="1075" spans="1:10" s="12" customFormat="1" ht="14.25" outlineLevel="1">
      <c r="A1075" s="7" t="s">
        <v>1527</v>
      </c>
      <c r="B1075" s="2" t="s">
        <v>318</v>
      </c>
      <c r="C1075" s="116" t="s">
        <v>1856</v>
      </c>
      <c r="D1075" s="117" t="s">
        <v>2196</v>
      </c>
      <c r="E1075" s="118" t="s">
        <v>2130</v>
      </c>
      <c r="F1075" s="133">
        <v>5.43</v>
      </c>
      <c r="G1075" s="41"/>
      <c r="H1075" s="3">
        <f>ROUND(_xlfn.IFERROR(F1075*G1075," - "),2)</f>
        <v>0</v>
      </c>
      <c r="I1075" s="121" t="e">
        <f>H1075/$G$1758</f>
        <v>#DIV/0!</v>
      </c>
      <c r="J1075" s="122" t="e">
        <f>#REF!</f>
        <v>#REF!</v>
      </c>
    </row>
    <row r="1076" spans="1:10" s="12" customFormat="1" ht="14.25" outlineLevel="1">
      <c r="A1076" s="7" t="s">
        <v>1528</v>
      </c>
      <c r="B1076" s="5" t="s">
        <v>311</v>
      </c>
      <c r="C1076" s="116" t="s">
        <v>1856</v>
      </c>
      <c r="D1076" s="117" t="s">
        <v>2198</v>
      </c>
      <c r="E1076" s="118" t="s">
        <v>86</v>
      </c>
      <c r="F1076" s="119">
        <v>31</v>
      </c>
      <c r="G1076" s="41"/>
      <c r="H1076" s="3">
        <f>ROUND(_xlfn.IFERROR(F1076*G1076," - "),2)</f>
        <v>0</v>
      </c>
      <c r="I1076" s="134" t="e">
        <f>H1076/$G$1758</f>
        <v>#DIV/0!</v>
      </c>
      <c r="J1076" s="122" t="e">
        <f>#REF!</f>
        <v>#REF!</v>
      </c>
    </row>
    <row r="1077" spans="1:10" s="12" customFormat="1" ht="14.25" outlineLevel="1">
      <c r="A1077" s="7" t="s">
        <v>1529</v>
      </c>
      <c r="B1077" s="5" t="s">
        <v>312</v>
      </c>
      <c r="C1077" s="116" t="s">
        <v>1856</v>
      </c>
      <c r="D1077" s="117" t="s">
        <v>2199</v>
      </c>
      <c r="E1077" s="118" t="s">
        <v>86</v>
      </c>
      <c r="F1077" s="119">
        <v>7</v>
      </c>
      <c r="G1077" s="41"/>
      <c r="H1077" s="3">
        <f>ROUND(_xlfn.IFERROR(F1077*G1077," - "),2)</f>
        <v>0</v>
      </c>
      <c r="I1077" s="134" t="e">
        <f>H1077/$G$1758</f>
        <v>#DIV/0!</v>
      </c>
      <c r="J1077" s="122" t="e">
        <f>#REF!</f>
        <v>#REF!</v>
      </c>
    </row>
    <row r="1078" spans="1:10" s="12" customFormat="1" ht="14.25" outlineLevel="1">
      <c r="A1078" s="7" t="s">
        <v>1530</v>
      </c>
      <c r="B1078" s="5" t="s">
        <v>916</v>
      </c>
      <c r="C1078" s="116" t="s">
        <v>1856</v>
      </c>
      <c r="D1078" s="117" t="s">
        <v>2200</v>
      </c>
      <c r="E1078" s="118" t="s">
        <v>86</v>
      </c>
      <c r="F1078" s="119">
        <v>20</v>
      </c>
      <c r="G1078" s="41"/>
      <c r="H1078" s="3">
        <f>ROUND(_xlfn.IFERROR(F1078*G1078," - "),2)</f>
        <v>0</v>
      </c>
      <c r="I1078" s="134" t="e">
        <f>H1078/$G$1758</f>
        <v>#DIV/0!</v>
      </c>
      <c r="J1078" s="122" t="e">
        <f>#REF!</f>
        <v>#REF!</v>
      </c>
    </row>
    <row r="1079" spans="1:10" s="12" customFormat="1" ht="14.25" outlineLevel="1">
      <c r="A1079" s="7" t="s">
        <v>1531</v>
      </c>
      <c r="B1079" s="5" t="s">
        <v>313</v>
      </c>
      <c r="C1079" s="116" t="s">
        <v>1856</v>
      </c>
      <c r="D1079" s="117" t="s">
        <v>2202</v>
      </c>
      <c r="E1079" s="118" t="s">
        <v>86</v>
      </c>
      <c r="F1079" s="119">
        <v>60</v>
      </c>
      <c r="G1079" s="41"/>
      <c r="H1079" s="3">
        <f>ROUND(_xlfn.IFERROR(F1079*G1079," - "),2)</f>
        <v>0</v>
      </c>
      <c r="I1079" s="134" t="e">
        <f>H1079/$G$1758</f>
        <v>#DIV/0!</v>
      </c>
      <c r="J1079" s="122" t="e">
        <f>#REF!</f>
        <v>#REF!</v>
      </c>
    </row>
    <row r="1080" spans="1:10" s="12" customFormat="1" ht="14.25" outlineLevel="1">
      <c r="A1080" s="7" t="s">
        <v>1532</v>
      </c>
      <c r="B1080" s="5" t="s">
        <v>685</v>
      </c>
      <c r="C1080" s="116" t="s">
        <v>1856</v>
      </c>
      <c r="D1080" s="117" t="s">
        <v>2203</v>
      </c>
      <c r="E1080" s="118" t="s">
        <v>86</v>
      </c>
      <c r="F1080" s="119">
        <v>3</v>
      </c>
      <c r="G1080" s="41"/>
      <c r="H1080" s="3">
        <f>ROUND(_xlfn.IFERROR(F1080*G1080," - "),2)</f>
        <v>0</v>
      </c>
      <c r="I1080" s="134" t="e">
        <f>H1080/$G$1758</f>
        <v>#DIV/0!</v>
      </c>
      <c r="J1080" s="122" t="e">
        <f>#REF!</f>
        <v>#REF!</v>
      </c>
    </row>
    <row r="1081" spans="1:10" s="12" customFormat="1" ht="14.25" outlineLevel="1">
      <c r="A1081" s="7" t="s">
        <v>1533</v>
      </c>
      <c r="B1081" s="5" t="s">
        <v>52</v>
      </c>
      <c r="C1081" s="116" t="s">
        <v>1856</v>
      </c>
      <c r="D1081" s="117" t="s">
        <v>2204</v>
      </c>
      <c r="E1081" s="118" t="s">
        <v>86</v>
      </c>
      <c r="F1081" s="119">
        <v>20</v>
      </c>
      <c r="G1081" s="41"/>
      <c r="H1081" s="3">
        <f>ROUND(_xlfn.IFERROR(F1081*G1081," - "),2)</f>
        <v>0</v>
      </c>
      <c r="I1081" s="134" t="e">
        <f>H1081/$G$1758</f>
        <v>#DIV/0!</v>
      </c>
      <c r="J1081" s="122" t="e">
        <f>#REF!</f>
        <v>#REF!</v>
      </c>
    </row>
    <row r="1082" spans="1:10" s="12" customFormat="1" ht="14.25" outlineLevel="1">
      <c r="A1082" s="7" t="s">
        <v>1534</v>
      </c>
      <c r="B1082" s="5" t="s">
        <v>758</v>
      </c>
      <c r="C1082" s="116" t="s">
        <v>1856</v>
      </c>
      <c r="D1082" s="117" t="s">
        <v>2295</v>
      </c>
      <c r="E1082" s="118" t="s">
        <v>86</v>
      </c>
      <c r="F1082" s="119">
        <v>3</v>
      </c>
      <c r="G1082" s="41"/>
      <c r="H1082" s="3">
        <f>ROUND(_xlfn.IFERROR(F1082*G1082," - "),2)</f>
        <v>0</v>
      </c>
      <c r="I1082" s="134" t="e">
        <f>H1082/$G$1758</f>
        <v>#DIV/0!</v>
      </c>
      <c r="J1082" s="122" t="e">
        <f>#REF!</f>
        <v>#REF!</v>
      </c>
    </row>
    <row r="1083" spans="1:10" s="12" customFormat="1" ht="14.25" outlineLevel="1">
      <c r="A1083" s="7" t="s">
        <v>1535</v>
      </c>
      <c r="B1083" s="5" t="s">
        <v>334</v>
      </c>
      <c r="C1083" s="116" t="s">
        <v>1856</v>
      </c>
      <c r="D1083" s="117" t="s">
        <v>2215</v>
      </c>
      <c r="E1083" s="118" t="s">
        <v>2130</v>
      </c>
      <c r="F1083" s="119">
        <v>93.98</v>
      </c>
      <c r="G1083" s="41"/>
      <c r="H1083" s="3">
        <f>ROUND(_xlfn.IFERROR(F1083*G1083," - "),2)</f>
        <v>0</v>
      </c>
      <c r="I1083" s="134" t="e">
        <f>H1083/$G$1758</f>
        <v>#DIV/0!</v>
      </c>
      <c r="J1083" s="122" t="e">
        <f>#REF!</f>
        <v>#REF!</v>
      </c>
    </row>
    <row r="1084" spans="1:10" s="12" customFormat="1" ht="14.25" outlineLevel="1">
      <c r="A1084" s="7" t="s">
        <v>1536</v>
      </c>
      <c r="B1084" s="5" t="s">
        <v>246</v>
      </c>
      <c r="C1084" s="116" t="s">
        <v>2128</v>
      </c>
      <c r="D1084" s="117" t="s">
        <v>2380</v>
      </c>
      <c r="E1084" s="118" t="s">
        <v>2130</v>
      </c>
      <c r="F1084" s="119">
        <v>3.3</v>
      </c>
      <c r="G1084" s="41"/>
      <c r="H1084" s="3">
        <f>ROUND(_xlfn.IFERROR(F1084*G1084," - "),2)</f>
        <v>0</v>
      </c>
      <c r="I1084" s="134" t="e">
        <f>H1084/$G$1758</f>
        <v>#DIV/0!</v>
      </c>
      <c r="J1084" s="122" t="e">
        <f>#REF!</f>
        <v>#REF!</v>
      </c>
    </row>
    <row r="1085" spans="1:10" s="12" customFormat="1" ht="14.25" outlineLevel="1">
      <c r="A1085" s="7" t="s">
        <v>1537</v>
      </c>
      <c r="B1085" s="5" t="s">
        <v>1525</v>
      </c>
      <c r="C1085" s="116" t="s">
        <v>1856</v>
      </c>
      <c r="D1085" s="117" t="s">
        <v>2392</v>
      </c>
      <c r="E1085" s="118" t="s">
        <v>86</v>
      </c>
      <c r="F1085" s="119">
        <v>1</v>
      </c>
      <c r="G1085" s="41"/>
      <c r="H1085" s="3">
        <f>ROUND(_xlfn.IFERROR(F1085*G1085," - "),2)</f>
        <v>0</v>
      </c>
      <c r="I1085" s="134" t="e">
        <f>H1085/$G$1758</f>
        <v>#DIV/0!</v>
      </c>
      <c r="J1085" s="122" t="e">
        <f>#REF!</f>
        <v>#REF!</v>
      </c>
    </row>
    <row r="1086" spans="1:10" s="12" customFormat="1" ht="14.25" outlineLevel="1">
      <c r="A1086" s="7" t="s">
        <v>1538</v>
      </c>
      <c r="B1086" s="5" t="s">
        <v>247</v>
      </c>
      <c r="C1086" s="116" t="s">
        <v>2128</v>
      </c>
      <c r="D1086" s="117" t="s">
        <v>2393</v>
      </c>
      <c r="E1086" s="118" t="s">
        <v>2130</v>
      </c>
      <c r="F1086" s="119">
        <v>2.73</v>
      </c>
      <c r="G1086" s="41"/>
      <c r="H1086" s="3">
        <f>ROUND(_xlfn.IFERROR(F1086*G1086," - "),2)</f>
        <v>0</v>
      </c>
      <c r="I1086" s="134" t="e">
        <f>H1086/$G$1758</f>
        <v>#DIV/0!</v>
      </c>
      <c r="J1086" s="122" t="e">
        <f>#REF!</f>
        <v>#REF!</v>
      </c>
    </row>
    <row r="1087" spans="1:10" s="12" customFormat="1" ht="14.25" outlineLevel="1">
      <c r="A1087" s="7" t="s">
        <v>1539</v>
      </c>
      <c r="B1087" s="5" t="s">
        <v>1442</v>
      </c>
      <c r="C1087" s="116" t="s">
        <v>1856</v>
      </c>
      <c r="D1087" s="117" t="s">
        <v>2378</v>
      </c>
      <c r="E1087" s="118" t="s">
        <v>2130</v>
      </c>
      <c r="F1087" s="119">
        <v>13.24</v>
      </c>
      <c r="G1087" s="41"/>
      <c r="H1087" s="3">
        <f>ROUND(_xlfn.IFERROR(F1087*G1087," - "),2)</f>
        <v>0</v>
      </c>
      <c r="I1087" s="134" t="e">
        <f>H1087/$G$1758</f>
        <v>#DIV/0!</v>
      </c>
      <c r="J1087" s="122" t="e">
        <f>#REF!</f>
        <v>#REF!</v>
      </c>
    </row>
    <row r="1088" spans="1:10" s="12" customFormat="1" ht="14.25" outlineLevel="1">
      <c r="A1088" s="7" t="s">
        <v>1540</v>
      </c>
      <c r="B1088" s="5" t="s">
        <v>735</v>
      </c>
      <c r="C1088" s="116" t="s">
        <v>1856</v>
      </c>
      <c r="D1088" s="117" t="s">
        <v>2394</v>
      </c>
      <c r="E1088" s="118" t="s">
        <v>2130</v>
      </c>
      <c r="F1088" s="119">
        <v>10.09</v>
      </c>
      <c r="G1088" s="41"/>
      <c r="H1088" s="3">
        <f>ROUND(_xlfn.IFERROR(F1088*G1088," - "),2)</f>
        <v>0</v>
      </c>
      <c r="I1088" s="134" t="e">
        <f>H1088/$G$1758</f>
        <v>#DIV/0!</v>
      </c>
      <c r="J1088" s="122" t="e">
        <f>#REF!</f>
        <v>#REF!</v>
      </c>
    </row>
    <row r="1089" spans="1:10" s="12" customFormat="1" ht="14.25" outlineLevel="1">
      <c r="A1089" s="7" t="s">
        <v>1541</v>
      </c>
      <c r="B1089" s="5" t="s">
        <v>798</v>
      </c>
      <c r="C1089" s="116" t="s">
        <v>1856</v>
      </c>
      <c r="D1089" s="117" t="s">
        <v>2210</v>
      </c>
      <c r="E1089" s="118" t="s">
        <v>2130</v>
      </c>
      <c r="F1089" s="119">
        <v>27.14</v>
      </c>
      <c r="G1089" s="41"/>
      <c r="H1089" s="3">
        <f>ROUND(_xlfn.IFERROR(F1089*G1089," - "),2)</f>
        <v>0</v>
      </c>
      <c r="I1089" s="134" t="e">
        <f>H1089/$G$1758</f>
        <v>#DIV/0!</v>
      </c>
      <c r="J1089" s="122" t="e">
        <f>#REF!</f>
        <v>#REF!</v>
      </c>
    </row>
    <row r="1090" spans="1:10" s="12" customFormat="1" ht="14.25" outlineLevel="1">
      <c r="A1090" s="7" t="s">
        <v>1542</v>
      </c>
      <c r="B1090" s="5" t="s">
        <v>246</v>
      </c>
      <c r="C1090" s="116" t="s">
        <v>2128</v>
      </c>
      <c r="D1090" s="117" t="s">
        <v>2380</v>
      </c>
      <c r="E1090" s="118" t="s">
        <v>2130</v>
      </c>
      <c r="F1090" s="119">
        <v>3.3</v>
      </c>
      <c r="G1090" s="41"/>
      <c r="H1090" s="3">
        <f>ROUND(_xlfn.IFERROR(F1090*G1090," - "),2)</f>
        <v>0</v>
      </c>
      <c r="I1090" s="134" t="e">
        <f>H1090/$G$1758</f>
        <v>#DIV/0!</v>
      </c>
      <c r="J1090" s="122" t="e">
        <f>#REF!</f>
        <v>#REF!</v>
      </c>
    </row>
    <row r="1091" spans="1:10" s="12" customFormat="1" ht="14.25" outlineLevel="1">
      <c r="A1091" s="7" t="s">
        <v>1543</v>
      </c>
      <c r="B1091" s="5" t="s">
        <v>1524</v>
      </c>
      <c r="C1091" s="116" t="s">
        <v>1856</v>
      </c>
      <c r="D1091" s="117" t="s">
        <v>2395</v>
      </c>
      <c r="E1091" s="118" t="s">
        <v>2130</v>
      </c>
      <c r="F1091" s="119">
        <v>55.68</v>
      </c>
      <c r="G1091" s="41"/>
      <c r="H1091" s="3">
        <f>ROUND(_xlfn.IFERROR(F1091*G1091," - "),2)</f>
        <v>0</v>
      </c>
      <c r="I1091" s="134" t="e">
        <f>H1091/$G$1758</f>
        <v>#DIV/0!</v>
      </c>
      <c r="J1091" s="122" t="e">
        <f>#REF!</f>
        <v>#REF!</v>
      </c>
    </row>
    <row r="1092" spans="1:10" s="12" customFormat="1" ht="25.5" outlineLevel="1">
      <c r="A1092" s="7" t="s">
        <v>1544</v>
      </c>
      <c r="B1092" s="5" t="s">
        <v>761</v>
      </c>
      <c r="C1092" s="116" t="s">
        <v>1856</v>
      </c>
      <c r="D1092" s="117" t="s">
        <v>2213</v>
      </c>
      <c r="E1092" s="118" t="s">
        <v>2130</v>
      </c>
      <c r="F1092" s="119">
        <v>3.15</v>
      </c>
      <c r="G1092" s="41"/>
      <c r="H1092" s="3">
        <f>ROUND(_xlfn.IFERROR(F1092*G1092," - "),2)</f>
        <v>0</v>
      </c>
      <c r="I1092" s="134" t="e">
        <f>H1092/$G$1758</f>
        <v>#DIV/0!</v>
      </c>
      <c r="J1092" s="122" t="e">
        <f>#REF!</f>
        <v>#REF!</v>
      </c>
    </row>
    <row r="1093" spans="1:10" s="12" customFormat="1" ht="14.25" outlineLevel="1">
      <c r="A1093" s="7" t="s">
        <v>1545</v>
      </c>
      <c r="B1093" s="5" t="s">
        <v>782</v>
      </c>
      <c r="C1093" s="116" t="s">
        <v>1856</v>
      </c>
      <c r="D1093" s="117" t="s">
        <v>2259</v>
      </c>
      <c r="E1093" s="118" t="s">
        <v>660</v>
      </c>
      <c r="F1093" s="119">
        <v>2.1</v>
      </c>
      <c r="G1093" s="41"/>
      <c r="H1093" s="3">
        <f>ROUND(_xlfn.IFERROR(F1093*G1093," - "),2)</f>
        <v>0</v>
      </c>
      <c r="I1093" s="134" t="e">
        <f>H1093/$G$1758</f>
        <v>#DIV/0!</v>
      </c>
      <c r="J1093" s="122" t="e">
        <f>#REF!</f>
        <v>#REF!</v>
      </c>
    </row>
    <row r="1094" spans="1:10" s="12" customFormat="1" ht="14.25" outlineLevel="1">
      <c r="A1094" s="7" t="s">
        <v>1774</v>
      </c>
      <c r="B1094" s="17" t="s">
        <v>300</v>
      </c>
      <c r="C1094" s="116" t="s">
        <v>2128</v>
      </c>
      <c r="D1094" s="117" t="s">
        <v>2216</v>
      </c>
      <c r="E1094" s="118" t="s">
        <v>2130</v>
      </c>
      <c r="F1094" s="119">
        <v>178.84</v>
      </c>
      <c r="G1094" s="41"/>
      <c r="H1094" s="3">
        <f>ROUND(_xlfn.IFERROR(F1094*G1094," - "),2)</f>
        <v>0</v>
      </c>
      <c r="I1094" s="134" t="e">
        <f>H1094/$G$1758</f>
        <v>#DIV/0!</v>
      </c>
      <c r="J1094" s="122" t="e">
        <f>#REF!</f>
        <v>#REF!</v>
      </c>
    </row>
    <row r="1095" spans="1:10" s="12" customFormat="1" ht="14.25" outlineLevel="1">
      <c r="A1095" s="259" t="s">
        <v>233</v>
      </c>
      <c r="B1095" s="261"/>
      <c r="C1095" s="125"/>
      <c r="D1095" s="126" t="s">
        <v>1136</v>
      </c>
      <c r="E1095" s="127">
        <f>SUM(H1096:H1111)</f>
        <v>0</v>
      </c>
      <c r="F1095" s="127"/>
      <c r="G1095" s="127"/>
      <c r="H1095" s="127"/>
      <c r="I1095" s="128" t="e">
        <f>E1095/$G$1758</f>
        <v>#DIV/0!</v>
      </c>
      <c r="J1095" s="122" t="e">
        <f>#REF!</f>
        <v>#REF!</v>
      </c>
    </row>
    <row r="1096" spans="1:10" s="12" customFormat="1" ht="38.25" outlineLevel="1">
      <c r="A1096" s="7" t="s">
        <v>1546</v>
      </c>
      <c r="B1096" s="5" t="s">
        <v>293</v>
      </c>
      <c r="C1096" s="116" t="s">
        <v>2128</v>
      </c>
      <c r="D1096" s="117" t="s">
        <v>2222</v>
      </c>
      <c r="E1096" s="118" t="s">
        <v>2419</v>
      </c>
      <c r="F1096" s="119">
        <v>4</v>
      </c>
      <c r="G1096" s="41"/>
      <c r="H1096" s="3">
        <f>ROUND(_xlfn.IFERROR(F1096*G1096," - "),2)</f>
        <v>0</v>
      </c>
      <c r="I1096" s="134" t="e">
        <f>H1096/$G$1758</f>
        <v>#DIV/0!</v>
      </c>
      <c r="J1096" s="122" t="e">
        <f>#REF!</f>
        <v>#REF!</v>
      </c>
    </row>
    <row r="1097" spans="1:10" s="12" customFormat="1" ht="14.25" outlineLevel="1">
      <c r="A1097" s="7" t="s">
        <v>1547</v>
      </c>
      <c r="B1097" s="5" t="s">
        <v>324</v>
      </c>
      <c r="C1097" s="116" t="s">
        <v>1856</v>
      </c>
      <c r="D1097" s="117" t="s">
        <v>2223</v>
      </c>
      <c r="E1097" s="118" t="s">
        <v>86</v>
      </c>
      <c r="F1097" s="119">
        <v>6</v>
      </c>
      <c r="G1097" s="41"/>
      <c r="H1097" s="3">
        <f>ROUND(_xlfn.IFERROR(F1097*G1097," - "),2)</f>
        <v>0</v>
      </c>
      <c r="I1097" s="134" t="e">
        <f>H1097/$G$1758</f>
        <v>#DIV/0!</v>
      </c>
      <c r="J1097" s="122" t="e">
        <f>#REF!</f>
        <v>#REF!</v>
      </c>
    </row>
    <row r="1098" spans="1:10" s="12" customFormat="1" ht="25.5" outlineLevel="1">
      <c r="A1098" s="7" t="s">
        <v>1548</v>
      </c>
      <c r="B1098" s="5" t="s">
        <v>640</v>
      </c>
      <c r="C1098" s="116" t="s">
        <v>1856</v>
      </c>
      <c r="D1098" s="117" t="s">
        <v>2224</v>
      </c>
      <c r="E1098" s="118" t="s">
        <v>86</v>
      </c>
      <c r="F1098" s="119">
        <v>6</v>
      </c>
      <c r="G1098" s="41"/>
      <c r="H1098" s="3">
        <f>ROUND(_xlfn.IFERROR(F1098*G1098," - "),2)</f>
        <v>0</v>
      </c>
      <c r="I1098" s="134" t="e">
        <f>H1098/$G$1758</f>
        <v>#DIV/0!</v>
      </c>
      <c r="J1098" s="122" t="e">
        <f>#REF!</f>
        <v>#REF!</v>
      </c>
    </row>
    <row r="1099" spans="1:10" s="12" customFormat="1" ht="25.5" outlineLevel="1">
      <c r="A1099" s="7" t="s">
        <v>1549</v>
      </c>
      <c r="B1099" s="20">
        <v>91928</v>
      </c>
      <c r="C1099" s="116" t="s">
        <v>2127</v>
      </c>
      <c r="D1099" s="117" t="s">
        <v>2225</v>
      </c>
      <c r="E1099" s="118" t="s">
        <v>660</v>
      </c>
      <c r="F1099" s="119">
        <v>800</v>
      </c>
      <c r="G1099" s="41"/>
      <c r="H1099" s="3">
        <f>ROUND(_xlfn.IFERROR(F1099*G1099," - "),2)</f>
        <v>0</v>
      </c>
      <c r="I1099" s="134" t="e">
        <f>H1099/$G$1758</f>
        <v>#DIV/0!</v>
      </c>
      <c r="J1099" s="122" t="e">
        <f>#REF!</f>
        <v>#REF!</v>
      </c>
    </row>
    <row r="1100" spans="1:10" s="12" customFormat="1" ht="14.25" outlineLevel="1">
      <c r="A1100" s="7" t="s">
        <v>1550</v>
      </c>
      <c r="B1100" s="17">
        <v>98307</v>
      </c>
      <c r="C1100" s="116" t="s">
        <v>2127</v>
      </c>
      <c r="D1100" s="117" t="s">
        <v>2226</v>
      </c>
      <c r="E1100" s="118" t="s">
        <v>86</v>
      </c>
      <c r="F1100" s="119">
        <v>6</v>
      </c>
      <c r="G1100" s="41"/>
      <c r="H1100" s="3">
        <f>ROUND(_xlfn.IFERROR(F1100*G1100," - "),2)</f>
        <v>0</v>
      </c>
      <c r="I1100" s="134" t="e">
        <f>H1100/$G$1758</f>
        <v>#DIV/0!</v>
      </c>
      <c r="J1100" s="122" t="e">
        <f>#REF!</f>
        <v>#REF!</v>
      </c>
    </row>
    <row r="1101" spans="1:10" s="12" customFormat="1" ht="14.25" outlineLevel="1">
      <c r="A1101" s="7" t="s">
        <v>1551</v>
      </c>
      <c r="B1101" s="17" t="s">
        <v>265</v>
      </c>
      <c r="C1101" s="116" t="s">
        <v>2128</v>
      </c>
      <c r="D1101" s="117" t="s">
        <v>2227</v>
      </c>
      <c r="E1101" s="118" t="s">
        <v>660</v>
      </c>
      <c r="F1101" s="119">
        <v>150</v>
      </c>
      <c r="G1101" s="41"/>
      <c r="H1101" s="3">
        <f>ROUND(_xlfn.IFERROR(F1101*G1101," - "),2)</f>
        <v>0</v>
      </c>
      <c r="I1101" s="134" t="e">
        <f>H1101/$G$1758</f>
        <v>#DIV/0!</v>
      </c>
      <c r="J1101" s="122" t="e">
        <f>#REF!</f>
        <v>#REF!</v>
      </c>
    </row>
    <row r="1102" spans="1:10" s="12" customFormat="1" ht="25.5" outlineLevel="1">
      <c r="A1102" s="7" t="s">
        <v>1552</v>
      </c>
      <c r="B1102" s="20">
        <v>98308</v>
      </c>
      <c r="C1102" s="116" t="s">
        <v>2127</v>
      </c>
      <c r="D1102" s="117" t="s">
        <v>2228</v>
      </c>
      <c r="E1102" s="118" t="s">
        <v>86</v>
      </c>
      <c r="F1102" s="119">
        <v>6</v>
      </c>
      <c r="G1102" s="41"/>
      <c r="H1102" s="3">
        <f>ROUND(_xlfn.IFERROR(F1102*G1102," - "),2)</f>
        <v>0</v>
      </c>
      <c r="I1102" s="134" t="e">
        <f>H1102/$G$1758</f>
        <v>#DIV/0!</v>
      </c>
      <c r="J1102" s="122" t="e">
        <f>#REF!</f>
        <v>#REF!</v>
      </c>
    </row>
    <row r="1103" spans="1:10" s="12" customFormat="1" ht="14.25" outlineLevel="1">
      <c r="A1103" s="7" t="s">
        <v>1553</v>
      </c>
      <c r="B1103" s="5" t="s">
        <v>264</v>
      </c>
      <c r="C1103" s="116" t="s">
        <v>2128</v>
      </c>
      <c r="D1103" s="117" t="s">
        <v>2229</v>
      </c>
      <c r="E1103" s="118" t="s">
        <v>660</v>
      </c>
      <c r="F1103" s="119">
        <v>150</v>
      </c>
      <c r="G1103" s="41"/>
      <c r="H1103" s="3">
        <f>ROUND(_xlfn.IFERROR(F1103*G1103," - "),2)</f>
        <v>0</v>
      </c>
      <c r="I1103" s="134" t="e">
        <f>H1103/$G$1758</f>
        <v>#DIV/0!</v>
      </c>
      <c r="J1103" s="122" t="e">
        <f>#REF!</f>
        <v>#REF!</v>
      </c>
    </row>
    <row r="1104" spans="1:10" s="12" customFormat="1" ht="14.25" outlineLevel="1">
      <c r="A1104" s="7" t="s">
        <v>1554</v>
      </c>
      <c r="B1104" s="5" t="s">
        <v>302</v>
      </c>
      <c r="C1104" s="116" t="s">
        <v>2128</v>
      </c>
      <c r="D1104" s="117" t="s">
        <v>2230</v>
      </c>
      <c r="E1104" s="118" t="s">
        <v>86</v>
      </c>
      <c r="F1104" s="119">
        <v>45</v>
      </c>
      <c r="G1104" s="41"/>
      <c r="H1104" s="3">
        <f>ROUND(_xlfn.IFERROR(F1104*G1104," - "),2)</f>
        <v>0</v>
      </c>
      <c r="I1104" s="134" t="e">
        <f>H1104/$G$1758</f>
        <v>#DIV/0!</v>
      </c>
      <c r="J1104" s="122" t="e">
        <f>#REF!</f>
        <v>#REF!</v>
      </c>
    </row>
    <row r="1105" spans="1:10" s="12" customFormat="1" ht="25.5" outlineLevel="1">
      <c r="A1105" s="7" t="s">
        <v>1555</v>
      </c>
      <c r="B1105" s="5" t="s">
        <v>266</v>
      </c>
      <c r="C1105" s="116" t="s">
        <v>2128</v>
      </c>
      <c r="D1105" s="135" t="s">
        <v>763</v>
      </c>
      <c r="E1105" s="118" t="s">
        <v>86</v>
      </c>
      <c r="F1105" s="119">
        <v>24</v>
      </c>
      <c r="G1105" s="41"/>
      <c r="H1105" s="3">
        <f>ROUND(_xlfn.IFERROR(F1105*G1105," - "),2)</f>
        <v>0</v>
      </c>
      <c r="I1105" s="134" t="e">
        <f>H1105/$G$1758</f>
        <v>#DIV/0!</v>
      </c>
      <c r="J1105" s="122" t="e">
        <f>#REF!</f>
        <v>#REF!</v>
      </c>
    </row>
    <row r="1106" spans="1:10" s="12" customFormat="1" ht="25.5" outlineLevel="1">
      <c r="A1106" s="7" t="s">
        <v>1556</v>
      </c>
      <c r="B1106" s="17" t="s">
        <v>266</v>
      </c>
      <c r="C1106" s="116" t="s">
        <v>2128</v>
      </c>
      <c r="D1106" s="135" t="s">
        <v>764</v>
      </c>
      <c r="E1106" s="118" t="s">
        <v>86</v>
      </c>
      <c r="F1106" s="119">
        <v>21</v>
      </c>
      <c r="G1106" s="41"/>
      <c r="H1106" s="3">
        <f>ROUND(_xlfn.IFERROR(F1106*G1106," - "),2)</f>
        <v>0</v>
      </c>
      <c r="I1106" s="134" t="e">
        <f>H1106/$G$1758</f>
        <v>#DIV/0!</v>
      </c>
      <c r="J1106" s="122" t="e">
        <f>#REF!</f>
        <v>#REF!</v>
      </c>
    </row>
    <row r="1107" spans="1:10" s="12" customFormat="1" ht="14.25" outlineLevel="1">
      <c r="A1107" s="7" t="s">
        <v>1557</v>
      </c>
      <c r="B1107" s="5" t="s">
        <v>769</v>
      </c>
      <c r="C1107" s="116" t="s">
        <v>1856</v>
      </c>
      <c r="D1107" s="117" t="s">
        <v>2231</v>
      </c>
      <c r="E1107" s="118" t="s">
        <v>660</v>
      </c>
      <c r="F1107" s="119">
        <v>360</v>
      </c>
      <c r="G1107" s="41"/>
      <c r="H1107" s="3">
        <f>ROUND(_xlfn.IFERROR(F1107*G1107," - "),2)</f>
        <v>0</v>
      </c>
      <c r="I1107" s="134" t="e">
        <f>H1107/$G$1758</f>
        <v>#DIV/0!</v>
      </c>
      <c r="J1107" s="122" t="e">
        <f>#REF!</f>
        <v>#REF!</v>
      </c>
    </row>
    <row r="1108" spans="1:10" s="43" customFormat="1" ht="25.5" outlineLevel="1">
      <c r="A1108" s="7" t="s">
        <v>1558</v>
      </c>
      <c r="B1108" s="4" t="s">
        <v>323</v>
      </c>
      <c r="C1108" s="116" t="s">
        <v>1856</v>
      </c>
      <c r="D1108" s="117" t="s">
        <v>2298</v>
      </c>
      <c r="E1108" s="118" t="s">
        <v>86</v>
      </c>
      <c r="F1108" s="137">
        <v>1</v>
      </c>
      <c r="G1108" s="41"/>
      <c r="H1108" s="3">
        <f>ROUND(_xlfn.IFERROR(F1108*G1108," - "),2)</f>
        <v>0</v>
      </c>
      <c r="I1108" s="123" t="e">
        <f>H1108/$G$1758</f>
        <v>#DIV/0!</v>
      </c>
      <c r="J1108" s="122" t="e">
        <f>#REF!</f>
        <v>#REF!</v>
      </c>
    </row>
    <row r="1109" spans="1:10" s="43" customFormat="1" ht="25.5" outlineLevel="1">
      <c r="A1109" s="7" t="s">
        <v>1559</v>
      </c>
      <c r="B1109" s="17">
        <v>91930</v>
      </c>
      <c r="C1109" s="116" t="s">
        <v>2127</v>
      </c>
      <c r="D1109" s="117" t="s">
        <v>2299</v>
      </c>
      <c r="E1109" s="118" t="s">
        <v>660</v>
      </c>
      <c r="F1109" s="137">
        <v>50</v>
      </c>
      <c r="G1109" s="41"/>
      <c r="H1109" s="3">
        <f>ROUND(_xlfn.IFERROR(F1109*G1109," - "),2)</f>
        <v>0</v>
      </c>
      <c r="I1109" s="123" t="e">
        <f>H1109/$G$1758</f>
        <v>#DIV/0!</v>
      </c>
      <c r="J1109" s="122" t="e">
        <f>#REF!</f>
        <v>#REF!</v>
      </c>
    </row>
    <row r="1110" spans="1:10" s="43" customFormat="1" ht="25.5" outlineLevel="1">
      <c r="A1110" s="7" t="s">
        <v>1560</v>
      </c>
      <c r="B1110" s="17">
        <v>91932</v>
      </c>
      <c r="C1110" s="116" t="s">
        <v>2127</v>
      </c>
      <c r="D1110" s="117" t="s">
        <v>2300</v>
      </c>
      <c r="E1110" s="118" t="s">
        <v>660</v>
      </c>
      <c r="F1110" s="137">
        <v>30</v>
      </c>
      <c r="G1110" s="41"/>
      <c r="H1110" s="3">
        <f>ROUND(_xlfn.IFERROR(F1110*G1110," - "),2)</f>
        <v>0</v>
      </c>
      <c r="I1110" s="123" t="e">
        <f>H1110/$G$1758</f>
        <v>#DIV/0!</v>
      </c>
      <c r="J1110" s="122" t="e">
        <f>#REF!</f>
        <v>#REF!</v>
      </c>
    </row>
    <row r="1111" spans="1:10" s="43" customFormat="1" ht="25.5" outlineLevel="1">
      <c r="A1111" s="7" t="s">
        <v>1561</v>
      </c>
      <c r="B1111" s="17">
        <v>91934</v>
      </c>
      <c r="C1111" s="116" t="s">
        <v>2127</v>
      </c>
      <c r="D1111" s="117" t="s">
        <v>2301</v>
      </c>
      <c r="E1111" s="118" t="s">
        <v>660</v>
      </c>
      <c r="F1111" s="137">
        <v>20</v>
      </c>
      <c r="G1111" s="41"/>
      <c r="H1111" s="3">
        <f>ROUND(_xlfn.IFERROR(F1111*G1111," - "),2)</f>
        <v>0</v>
      </c>
      <c r="I1111" s="123" t="e">
        <f>H1111/$G$1758</f>
        <v>#DIV/0!</v>
      </c>
      <c r="J1111" s="122" t="e">
        <f>#REF!</f>
        <v>#REF!</v>
      </c>
    </row>
    <row r="1112" spans="1:10" s="12" customFormat="1" ht="14.25" outlineLevel="1">
      <c r="A1112" s="259" t="s">
        <v>234</v>
      </c>
      <c r="B1112" s="261"/>
      <c r="C1112" s="125"/>
      <c r="D1112" s="126" t="s">
        <v>1135</v>
      </c>
      <c r="E1112" s="127">
        <f>SUM(H1113:H1132)</f>
        <v>0</v>
      </c>
      <c r="F1112" s="127"/>
      <c r="G1112" s="127"/>
      <c r="H1112" s="127"/>
      <c r="I1112" s="128" t="e">
        <f>E1112/$G$1758</f>
        <v>#DIV/0!</v>
      </c>
      <c r="J1112" s="122" t="e">
        <f>#REF!</f>
        <v>#REF!</v>
      </c>
    </row>
    <row r="1113" spans="1:10" s="12" customFormat="1" ht="14.25" outlineLevel="1">
      <c r="A1113" s="7" t="s">
        <v>1562</v>
      </c>
      <c r="B1113" s="2" t="s">
        <v>322</v>
      </c>
      <c r="C1113" s="116" t="s">
        <v>1856</v>
      </c>
      <c r="D1113" s="117" t="s">
        <v>2232</v>
      </c>
      <c r="E1113" s="118" t="s">
        <v>86</v>
      </c>
      <c r="F1113" s="133">
        <v>31</v>
      </c>
      <c r="G1113" s="41"/>
      <c r="H1113" s="3">
        <f>ROUND(_xlfn.IFERROR(F1113*G1113," - "),2)</f>
        <v>0</v>
      </c>
      <c r="I1113" s="121" t="e">
        <f>H1113/$G$1758</f>
        <v>#DIV/0!</v>
      </c>
      <c r="J1113" s="122" t="e">
        <f>#REF!</f>
        <v>#REF!</v>
      </c>
    </row>
    <row r="1114" spans="1:10" s="12" customFormat="1" ht="14.25" outlineLevel="1">
      <c r="A1114" s="7" t="s">
        <v>1568</v>
      </c>
      <c r="B1114" s="17" t="s">
        <v>219</v>
      </c>
      <c r="C1114" s="116" t="s">
        <v>2128</v>
      </c>
      <c r="D1114" s="117" t="s">
        <v>2233</v>
      </c>
      <c r="E1114" s="118" t="s">
        <v>86</v>
      </c>
      <c r="F1114" s="119">
        <v>5</v>
      </c>
      <c r="G1114" s="41"/>
      <c r="H1114" s="3">
        <f>ROUND(_xlfn.IFERROR(F1114*G1114," - "),2)</f>
        <v>0</v>
      </c>
      <c r="I1114" s="134" t="e">
        <f>H1114/$G$1758</f>
        <v>#DIV/0!</v>
      </c>
      <c r="J1114" s="122" t="e">
        <f>#REF!</f>
        <v>#REF!</v>
      </c>
    </row>
    <row r="1115" spans="1:10" s="12" customFormat="1" ht="14.25" outlineLevel="1">
      <c r="A1115" s="7" t="s">
        <v>1569</v>
      </c>
      <c r="B1115" s="5" t="s">
        <v>1831</v>
      </c>
      <c r="C1115" s="116" t="s">
        <v>1856</v>
      </c>
      <c r="D1115" s="117" t="s">
        <v>2234</v>
      </c>
      <c r="E1115" s="118" t="s">
        <v>86</v>
      </c>
      <c r="F1115" s="119">
        <v>16</v>
      </c>
      <c r="G1115" s="41"/>
      <c r="H1115" s="3">
        <f>ROUND(_xlfn.IFERROR(F1115*G1115," - "),2)</f>
        <v>0</v>
      </c>
      <c r="I1115" s="134" t="e">
        <f>H1115/$G$1758</f>
        <v>#DIV/0!</v>
      </c>
      <c r="J1115" s="122" t="e">
        <f>#REF!</f>
        <v>#REF!</v>
      </c>
    </row>
    <row r="1116" spans="1:10" s="12" customFormat="1" ht="14.25" outlineLevel="1">
      <c r="A1116" s="7" t="s">
        <v>1570</v>
      </c>
      <c r="B1116" s="17" t="s">
        <v>767</v>
      </c>
      <c r="C1116" s="116" t="s">
        <v>1856</v>
      </c>
      <c r="D1116" s="117" t="s">
        <v>2235</v>
      </c>
      <c r="E1116" s="118" t="s">
        <v>86</v>
      </c>
      <c r="F1116" s="119">
        <v>1</v>
      </c>
      <c r="G1116" s="41"/>
      <c r="H1116" s="3">
        <f>ROUND(_xlfn.IFERROR(F1116*G1116," - "),2)</f>
        <v>0</v>
      </c>
      <c r="I1116" s="134" t="e">
        <f>H1116/$G$1758</f>
        <v>#DIV/0!</v>
      </c>
      <c r="J1116" s="122" t="e">
        <f>#REF!</f>
        <v>#REF!</v>
      </c>
    </row>
    <row r="1117" spans="1:10" s="12" customFormat="1" ht="25.5" outlineLevel="1">
      <c r="A1117" s="7" t="s">
        <v>1571</v>
      </c>
      <c r="B1117" s="5" t="s">
        <v>117</v>
      </c>
      <c r="C1117" s="116" t="s">
        <v>1856</v>
      </c>
      <c r="D1117" s="117" t="s">
        <v>2236</v>
      </c>
      <c r="E1117" s="118" t="s">
        <v>86</v>
      </c>
      <c r="F1117" s="119">
        <v>9</v>
      </c>
      <c r="G1117" s="41"/>
      <c r="H1117" s="3">
        <f>ROUND(_xlfn.IFERROR(F1117*G1117," - "),2)</f>
        <v>0</v>
      </c>
      <c r="I1117" s="134" t="e">
        <f>H1117/$G$1758</f>
        <v>#DIV/0!</v>
      </c>
      <c r="J1117" s="122" t="e">
        <f>#REF!</f>
        <v>#REF!</v>
      </c>
    </row>
    <row r="1118" spans="1:10" s="12" customFormat="1" ht="14.25" outlineLevel="1">
      <c r="A1118" s="7" t="s">
        <v>1572</v>
      </c>
      <c r="B1118" s="17" t="s">
        <v>272</v>
      </c>
      <c r="C1118" s="116" t="s">
        <v>2128</v>
      </c>
      <c r="D1118" s="117" t="s">
        <v>2239</v>
      </c>
      <c r="E1118" s="118" t="s">
        <v>86</v>
      </c>
      <c r="F1118" s="119">
        <v>10</v>
      </c>
      <c r="G1118" s="41"/>
      <c r="H1118" s="3">
        <f>ROUND(_xlfn.IFERROR(F1118*G1118," - "),2)</f>
        <v>0</v>
      </c>
      <c r="I1118" s="134" t="e">
        <f>H1118/$G$1758</f>
        <v>#DIV/0!</v>
      </c>
      <c r="J1118" s="122" t="e">
        <f>#REF!</f>
        <v>#REF!</v>
      </c>
    </row>
    <row r="1119" spans="1:10" s="12" customFormat="1" ht="14.25" outlineLevel="1">
      <c r="A1119" s="7" t="s">
        <v>1573</v>
      </c>
      <c r="B1119" s="17" t="s">
        <v>688</v>
      </c>
      <c r="C1119" s="116" t="s">
        <v>1856</v>
      </c>
      <c r="D1119" s="117" t="s">
        <v>2237</v>
      </c>
      <c r="E1119" s="118" t="s">
        <v>660</v>
      </c>
      <c r="F1119" s="119">
        <v>9.6</v>
      </c>
      <c r="G1119" s="41"/>
      <c r="H1119" s="3">
        <f>ROUND(_xlfn.IFERROR(F1119*G1119," - "),2)</f>
        <v>0</v>
      </c>
      <c r="I1119" s="134" t="e">
        <f>H1119/$G$1758</f>
        <v>#DIV/0!</v>
      </c>
      <c r="J1119" s="122" t="e">
        <f>#REF!</f>
        <v>#REF!</v>
      </c>
    </row>
    <row r="1120" spans="1:10" s="12" customFormat="1" ht="14.25" outlineLevel="1">
      <c r="A1120" s="7" t="s">
        <v>1574</v>
      </c>
      <c r="B1120" s="17" t="s">
        <v>958</v>
      </c>
      <c r="C1120" s="116" t="s">
        <v>1856</v>
      </c>
      <c r="D1120" s="117" t="s">
        <v>2238</v>
      </c>
      <c r="E1120" s="118" t="s">
        <v>86</v>
      </c>
      <c r="F1120" s="119">
        <v>6</v>
      </c>
      <c r="G1120" s="41"/>
      <c r="H1120" s="3">
        <f>ROUND(_xlfn.IFERROR(F1120*G1120," - "),2)</f>
        <v>0</v>
      </c>
      <c r="I1120" s="134" t="e">
        <f>H1120/$G$1758</f>
        <v>#DIV/0!</v>
      </c>
      <c r="J1120" s="122" t="e">
        <f>#REF!</f>
        <v>#REF!</v>
      </c>
    </row>
    <row r="1121" spans="1:10" s="12" customFormat="1" ht="14.25" outlineLevel="1">
      <c r="A1121" s="7" t="s">
        <v>1575</v>
      </c>
      <c r="B1121" s="17" t="s">
        <v>766</v>
      </c>
      <c r="C1121" s="116" t="s">
        <v>1856</v>
      </c>
      <c r="D1121" s="117" t="s">
        <v>2302</v>
      </c>
      <c r="E1121" s="118" t="s">
        <v>2419</v>
      </c>
      <c r="F1121" s="119">
        <v>1</v>
      </c>
      <c r="G1121" s="41"/>
      <c r="H1121" s="3">
        <f>ROUND(_xlfn.IFERROR(F1121*G1121," - "),2)</f>
        <v>0</v>
      </c>
      <c r="I1121" s="134" t="e">
        <f>H1121/$G$1758</f>
        <v>#DIV/0!</v>
      </c>
      <c r="J1121" s="122" t="e">
        <f>#REF!</f>
        <v>#REF!</v>
      </c>
    </row>
    <row r="1122" spans="1:10" s="12" customFormat="1" ht="14.25" outlineLevel="1">
      <c r="A1122" s="7" t="s">
        <v>1576</v>
      </c>
      <c r="B1122" s="17" t="s">
        <v>668</v>
      </c>
      <c r="C1122" s="116" t="s">
        <v>1856</v>
      </c>
      <c r="D1122" s="135" t="s">
        <v>814</v>
      </c>
      <c r="E1122" s="118" t="s">
        <v>86</v>
      </c>
      <c r="F1122" s="119">
        <v>7</v>
      </c>
      <c r="G1122" s="41"/>
      <c r="H1122" s="3">
        <f>ROUND(_xlfn.IFERROR(F1122*G1122," - "),2)</f>
        <v>0</v>
      </c>
      <c r="I1122" s="134" t="e">
        <f>H1122/$G$1758</f>
        <v>#DIV/0!</v>
      </c>
      <c r="J1122" s="122" t="e">
        <f>#REF!</f>
        <v>#REF!</v>
      </c>
    </row>
    <row r="1123" spans="1:10" s="12" customFormat="1" ht="25.5" outlineLevel="1">
      <c r="A1123" s="7" t="s">
        <v>1577</v>
      </c>
      <c r="B1123" s="17" t="s">
        <v>93</v>
      </c>
      <c r="C1123" s="116" t="s">
        <v>1856</v>
      </c>
      <c r="D1123" s="117" t="s">
        <v>2241</v>
      </c>
      <c r="E1123" s="118" t="s">
        <v>86</v>
      </c>
      <c r="F1123" s="119">
        <v>7</v>
      </c>
      <c r="G1123" s="41"/>
      <c r="H1123" s="3">
        <f>ROUND(_xlfn.IFERROR(F1123*G1123," - "),2)</f>
        <v>0</v>
      </c>
      <c r="I1123" s="134" t="e">
        <f>H1123/$G$1758</f>
        <v>#DIV/0!</v>
      </c>
      <c r="J1123" s="122" t="e">
        <f>#REF!</f>
        <v>#REF!</v>
      </c>
    </row>
    <row r="1124" spans="1:10" s="12" customFormat="1" ht="14.25" outlineLevel="1">
      <c r="A1124" s="7" t="s">
        <v>1578</v>
      </c>
      <c r="B1124" s="17" t="s">
        <v>321</v>
      </c>
      <c r="C1124" s="116" t="s">
        <v>1856</v>
      </c>
      <c r="D1124" s="117" t="s">
        <v>2242</v>
      </c>
      <c r="E1124" s="118" t="s">
        <v>86</v>
      </c>
      <c r="F1124" s="119">
        <v>9</v>
      </c>
      <c r="G1124" s="41"/>
      <c r="H1124" s="3">
        <f>ROUND(_xlfn.IFERROR(F1124*G1124," - "),2)</f>
        <v>0</v>
      </c>
      <c r="I1124" s="134" t="e">
        <f>H1124/$G$1758</f>
        <v>#DIV/0!</v>
      </c>
      <c r="J1124" s="122" t="e">
        <f>#REF!</f>
        <v>#REF!</v>
      </c>
    </row>
    <row r="1125" spans="1:10" s="12" customFormat="1" ht="14.25" outlineLevel="1">
      <c r="A1125" s="7" t="s">
        <v>1579</v>
      </c>
      <c r="B1125" s="5" t="s">
        <v>320</v>
      </c>
      <c r="C1125" s="116" t="s">
        <v>1856</v>
      </c>
      <c r="D1125" s="117" t="s">
        <v>2243</v>
      </c>
      <c r="E1125" s="118" t="s">
        <v>86</v>
      </c>
      <c r="F1125" s="119">
        <v>9</v>
      </c>
      <c r="G1125" s="41"/>
      <c r="H1125" s="3">
        <f>ROUND(_xlfn.IFERROR(F1125*G1125," - "),2)</f>
        <v>0</v>
      </c>
      <c r="I1125" s="134" t="e">
        <f>H1125/$G$1758</f>
        <v>#DIV/0!</v>
      </c>
      <c r="J1125" s="122" t="e">
        <f>#REF!</f>
        <v>#REF!</v>
      </c>
    </row>
    <row r="1126" spans="1:10" s="12" customFormat="1" ht="14.25" outlineLevel="1">
      <c r="A1126" s="7" t="s">
        <v>1580</v>
      </c>
      <c r="B1126" s="17" t="s">
        <v>771</v>
      </c>
      <c r="C1126" s="116" t="s">
        <v>1856</v>
      </c>
      <c r="D1126" s="117" t="s">
        <v>2244</v>
      </c>
      <c r="E1126" s="118" t="s">
        <v>86</v>
      </c>
      <c r="F1126" s="119">
        <v>4</v>
      </c>
      <c r="G1126" s="41"/>
      <c r="H1126" s="3">
        <f>ROUND(_xlfn.IFERROR(F1126*G1126," - "),2)</f>
        <v>0</v>
      </c>
      <c r="I1126" s="134" t="e">
        <f>H1126/$G$1758</f>
        <v>#DIV/0!</v>
      </c>
      <c r="J1126" s="122" t="e">
        <f>#REF!</f>
        <v>#REF!</v>
      </c>
    </row>
    <row r="1127" spans="1:10" s="12" customFormat="1" ht="14.25" outlineLevel="1">
      <c r="A1127" s="7" t="s">
        <v>1581</v>
      </c>
      <c r="B1127" s="17" t="s">
        <v>772</v>
      </c>
      <c r="C1127" s="116" t="s">
        <v>1856</v>
      </c>
      <c r="D1127" s="117" t="s">
        <v>2245</v>
      </c>
      <c r="E1127" s="118" t="s">
        <v>86</v>
      </c>
      <c r="F1127" s="119">
        <v>6</v>
      </c>
      <c r="G1127" s="41"/>
      <c r="H1127" s="3">
        <f>ROUND(_xlfn.IFERROR(F1127*G1127," - "),2)</f>
        <v>0</v>
      </c>
      <c r="I1127" s="134" t="e">
        <f>H1127/$G$1758</f>
        <v>#DIV/0!</v>
      </c>
      <c r="J1127" s="122" t="e">
        <f>#REF!</f>
        <v>#REF!</v>
      </c>
    </row>
    <row r="1128" spans="1:10" s="12" customFormat="1" ht="38.25" outlineLevel="1">
      <c r="A1128" s="7" t="s">
        <v>1582</v>
      </c>
      <c r="B1128" s="23" t="s">
        <v>123</v>
      </c>
      <c r="C1128" s="116" t="s">
        <v>1856</v>
      </c>
      <c r="D1128" s="117" t="s">
        <v>1143</v>
      </c>
      <c r="E1128" s="118" t="s">
        <v>86</v>
      </c>
      <c r="F1128" s="124">
        <v>9</v>
      </c>
      <c r="G1128" s="41"/>
      <c r="H1128" s="3">
        <f>ROUND(_xlfn.IFERROR(F1128*G1128," - "),2)</f>
        <v>0</v>
      </c>
      <c r="I1128" s="121" t="e">
        <f>H1128/$G$1758</f>
        <v>#DIV/0!</v>
      </c>
      <c r="J1128" s="122" t="e">
        <f>#REF!</f>
        <v>#REF!</v>
      </c>
    </row>
    <row r="1129" spans="1:10" s="12" customFormat="1" ht="25.5" outlineLevel="1">
      <c r="A1129" s="7" t="s">
        <v>1583</v>
      </c>
      <c r="B1129" s="17" t="s">
        <v>277</v>
      </c>
      <c r="C1129" s="116" t="s">
        <v>2128</v>
      </c>
      <c r="D1129" s="117" t="s">
        <v>2248</v>
      </c>
      <c r="E1129" s="118" t="s">
        <v>660</v>
      </c>
      <c r="F1129" s="119">
        <v>20</v>
      </c>
      <c r="G1129" s="41"/>
      <c r="H1129" s="3">
        <f>ROUND(_xlfn.IFERROR(F1129*G1129," - "),2)</f>
        <v>0</v>
      </c>
      <c r="I1129" s="134" t="e">
        <f>H1129/$G$1758</f>
        <v>#DIV/0!</v>
      </c>
      <c r="J1129" s="122" t="e">
        <f>#REF!</f>
        <v>#REF!</v>
      </c>
    </row>
    <row r="1130" spans="1:10" s="12" customFormat="1" ht="25.5" outlineLevel="1">
      <c r="A1130" s="7" t="s">
        <v>1584</v>
      </c>
      <c r="B1130" s="17" t="s">
        <v>276</v>
      </c>
      <c r="C1130" s="116" t="s">
        <v>2128</v>
      </c>
      <c r="D1130" s="117" t="s">
        <v>2249</v>
      </c>
      <c r="E1130" s="118" t="s">
        <v>660</v>
      </c>
      <c r="F1130" s="119">
        <v>30</v>
      </c>
      <c r="G1130" s="41"/>
      <c r="H1130" s="3">
        <f>ROUND(_xlfn.IFERROR(F1130*G1130," - "),2)</f>
        <v>0</v>
      </c>
      <c r="I1130" s="134" t="e">
        <f>H1130/$G$1758</f>
        <v>#DIV/0!</v>
      </c>
      <c r="J1130" s="122" t="e">
        <f>#REF!</f>
        <v>#REF!</v>
      </c>
    </row>
    <row r="1131" spans="1:10" s="12" customFormat="1" ht="25.5" outlineLevel="1">
      <c r="A1131" s="7" t="s">
        <v>1687</v>
      </c>
      <c r="B1131" s="17" t="s">
        <v>275</v>
      </c>
      <c r="C1131" s="116" t="s">
        <v>2128</v>
      </c>
      <c r="D1131" s="117" t="s">
        <v>2250</v>
      </c>
      <c r="E1131" s="118" t="s">
        <v>660</v>
      </c>
      <c r="F1131" s="119">
        <v>50</v>
      </c>
      <c r="G1131" s="41"/>
      <c r="H1131" s="3">
        <f>ROUND(_xlfn.IFERROR(F1131*G1131," - "),2)</f>
        <v>0</v>
      </c>
      <c r="I1131" s="134" t="e">
        <f>H1131/$G$1758</f>
        <v>#DIV/0!</v>
      </c>
      <c r="J1131" s="122" t="e">
        <f>#REF!</f>
        <v>#REF!</v>
      </c>
    </row>
    <row r="1132" spans="1:10" s="12" customFormat="1" ht="25.5" outlineLevel="1">
      <c r="A1132" s="7" t="s">
        <v>1836</v>
      </c>
      <c r="B1132" s="17" t="s">
        <v>274</v>
      </c>
      <c r="C1132" s="116" t="s">
        <v>2128</v>
      </c>
      <c r="D1132" s="117" t="s">
        <v>2251</v>
      </c>
      <c r="E1132" s="118" t="s">
        <v>660</v>
      </c>
      <c r="F1132" s="119">
        <v>70</v>
      </c>
      <c r="G1132" s="41"/>
      <c r="H1132" s="3">
        <f>ROUND(_xlfn.IFERROR(F1132*G1132," - "),2)</f>
        <v>0</v>
      </c>
      <c r="I1132" s="134" t="e">
        <f>H1132/$G$1758</f>
        <v>#DIV/0!</v>
      </c>
      <c r="J1132" s="122" t="e">
        <f>#REF!</f>
        <v>#REF!</v>
      </c>
    </row>
    <row r="1133" spans="1:10" s="12" customFormat="1" ht="14.25" outlineLevel="1">
      <c r="A1133" s="266" t="s">
        <v>235</v>
      </c>
      <c r="B1133" s="263"/>
      <c r="C1133" s="140"/>
      <c r="D1133" s="141" t="s">
        <v>1134</v>
      </c>
      <c r="E1133" s="127">
        <f>SUM(H1134:H1138)</f>
        <v>0</v>
      </c>
      <c r="F1133" s="127"/>
      <c r="G1133" s="127"/>
      <c r="H1133" s="127"/>
      <c r="I1133" s="128" t="e">
        <f>E1133/$G$1758</f>
        <v>#DIV/0!</v>
      </c>
      <c r="J1133" s="122" t="e">
        <f>#REF!</f>
        <v>#REF!</v>
      </c>
    </row>
    <row r="1134" spans="1:10" ht="12.75" outlineLevel="1">
      <c r="A1134" s="7" t="s">
        <v>1563</v>
      </c>
      <c r="B1134" s="5" t="s">
        <v>695</v>
      </c>
      <c r="C1134" s="116" t="s">
        <v>1856</v>
      </c>
      <c r="D1134" s="117" t="s">
        <v>2253</v>
      </c>
      <c r="E1134" s="118" t="s">
        <v>660</v>
      </c>
      <c r="F1134" s="129">
        <v>3.75</v>
      </c>
      <c r="G1134" s="41"/>
      <c r="H1134" s="3">
        <f>ROUND(_xlfn.IFERROR(F1134*G1134," - "),2)</f>
        <v>0</v>
      </c>
      <c r="I1134" s="123" t="e">
        <f>H1134/$G$1758</f>
        <v>#DIV/0!</v>
      </c>
      <c r="J1134" s="122" t="e">
        <f>#REF!</f>
        <v>#REF!</v>
      </c>
    </row>
    <row r="1135" spans="1:10" ht="25.5" outlineLevel="1">
      <c r="A1135" s="7" t="s">
        <v>1564</v>
      </c>
      <c r="B1135" s="5" t="s">
        <v>122</v>
      </c>
      <c r="C1135" s="116" t="s">
        <v>1856</v>
      </c>
      <c r="D1135" s="117" t="s">
        <v>2255</v>
      </c>
      <c r="E1135" s="118" t="s">
        <v>86</v>
      </c>
      <c r="F1135" s="129">
        <v>1</v>
      </c>
      <c r="G1135" s="41"/>
      <c r="H1135" s="3">
        <f>ROUND(_xlfn.IFERROR(F1135*G1135," - "),2)</f>
        <v>0</v>
      </c>
      <c r="I1135" s="123" t="e">
        <f>H1135/$G$1758</f>
        <v>#DIV/0!</v>
      </c>
      <c r="J1135" s="122" t="e">
        <f>#REF!</f>
        <v>#REF!</v>
      </c>
    </row>
    <row r="1136" spans="1:10" ht="12.75" outlineLevel="1">
      <c r="A1136" s="7" t="s">
        <v>1565</v>
      </c>
      <c r="B1136" s="5" t="s">
        <v>768</v>
      </c>
      <c r="C1136" s="116" t="s">
        <v>1856</v>
      </c>
      <c r="D1136" s="117" t="s">
        <v>2252</v>
      </c>
      <c r="E1136" s="118" t="s">
        <v>86</v>
      </c>
      <c r="F1136" s="129">
        <v>2</v>
      </c>
      <c r="G1136" s="41"/>
      <c r="H1136" s="3">
        <f>ROUND(_xlfn.IFERROR(F1136*G1136," - "),2)</f>
        <v>0</v>
      </c>
      <c r="I1136" s="123" t="e">
        <f>H1136/$G$1758</f>
        <v>#DIV/0!</v>
      </c>
      <c r="J1136" s="122" t="e">
        <f>#REF!</f>
        <v>#REF!</v>
      </c>
    </row>
    <row r="1137" spans="1:10" ht="12.75" outlineLevel="1">
      <c r="A1137" s="7" t="s">
        <v>1566</v>
      </c>
      <c r="B1137" s="5" t="s">
        <v>267</v>
      </c>
      <c r="C1137" s="116" t="s">
        <v>2128</v>
      </c>
      <c r="D1137" s="117" t="s">
        <v>2308</v>
      </c>
      <c r="E1137" s="118" t="s">
        <v>2130</v>
      </c>
      <c r="F1137" s="129">
        <v>2.25</v>
      </c>
      <c r="G1137" s="41"/>
      <c r="H1137" s="3">
        <f>ROUND(_xlfn.IFERROR(F1137*G1137," - "),2)</f>
        <v>0</v>
      </c>
      <c r="I1137" s="123" t="e">
        <f>H1137/$G$1758</f>
        <v>#DIV/0!</v>
      </c>
      <c r="J1137" s="122" t="e">
        <f>#REF!</f>
        <v>#REF!</v>
      </c>
    </row>
    <row r="1138" spans="1:10" ht="12.75" outlineLevel="1">
      <c r="A1138" s="7" t="s">
        <v>1567</v>
      </c>
      <c r="B1138" s="5" t="s">
        <v>687</v>
      </c>
      <c r="C1138" s="116" t="s">
        <v>1856</v>
      </c>
      <c r="D1138" s="117" t="s">
        <v>2258</v>
      </c>
      <c r="E1138" s="118" t="s">
        <v>660</v>
      </c>
      <c r="F1138" s="129">
        <v>3.45</v>
      </c>
      <c r="G1138" s="41"/>
      <c r="H1138" s="3">
        <f>ROUND(_xlfn.IFERROR(F1138*G1138," - "),2)</f>
        <v>0</v>
      </c>
      <c r="I1138" s="123" t="e">
        <f>H1138/$G$1758</f>
        <v>#DIV/0!</v>
      </c>
      <c r="J1138" s="122" t="e">
        <f>#REF!</f>
        <v>#REF!</v>
      </c>
    </row>
    <row r="1139" spans="1:10" s="12" customFormat="1" ht="14.25" outlineLevel="1">
      <c r="A1139" s="259" t="s">
        <v>1587</v>
      </c>
      <c r="B1139" s="261"/>
      <c r="C1139" s="125"/>
      <c r="D1139" s="126" t="s">
        <v>1132</v>
      </c>
      <c r="E1139" s="127">
        <f>SUM(H1140:H1165)</f>
        <v>0</v>
      </c>
      <c r="F1139" s="127"/>
      <c r="G1139" s="127"/>
      <c r="H1139" s="127"/>
      <c r="I1139" s="128" t="e">
        <f>E1139/$G$1758</f>
        <v>#DIV/0!</v>
      </c>
      <c r="J1139" s="122" t="e">
        <f>#REF!</f>
        <v>#REF!</v>
      </c>
    </row>
    <row r="1140" spans="1:10" s="12" customFormat="1" ht="14.25" outlineLevel="1">
      <c r="A1140" s="7" t="s">
        <v>1588</v>
      </c>
      <c r="B1140" s="2" t="s">
        <v>270</v>
      </c>
      <c r="C1140" s="116" t="s">
        <v>2128</v>
      </c>
      <c r="D1140" s="117" t="s">
        <v>2260</v>
      </c>
      <c r="E1140" s="118" t="s">
        <v>86</v>
      </c>
      <c r="F1140" s="133">
        <v>11</v>
      </c>
      <c r="G1140" s="41"/>
      <c r="H1140" s="3">
        <f>ROUND(_xlfn.IFERROR(F1140*G1140," - "),2)</f>
        <v>0</v>
      </c>
      <c r="I1140" s="121" t="e">
        <f>H1140/$G$1758</f>
        <v>#DIV/0!</v>
      </c>
      <c r="J1140" s="122" t="e">
        <f>#REF!</f>
        <v>#REF!</v>
      </c>
    </row>
    <row r="1141" spans="1:10" s="12" customFormat="1" ht="25.5" outlineLevel="1">
      <c r="A1141" s="7" t="s">
        <v>1589</v>
      </c>
      <c r="B1141" s="5" t="s">
        <v>268</v>
      </c>
      <c r="C1141" s="116" t="s">
        <v>2128</v>
      </c>
      <c r="D1141" s="117" t="s">
        <v>2261</v>
      </c>
      <c r="E1141" s="118" t="s">
        <v>86</v>
      </c>
      <c r="F1141" s="119">
        <v>4</v>
      </c>
      <c r="G1141" s="41"/>
      <c r="H1141" s="3">
        <f>ROUND(_xlfn.IFERROR(F1141*G1141," - "),2)</f>
        <v>0</v>
      </c>
      <c r="I1141" s="134" t="e">
        <f>H1141/$G$1758</f>
        <v>#DIV/0!</v>
      </c>
      <c r="J1141" s="122" t="e">
        <f>#REF!</f>
        <v>#REF!</v>
      </c>
    </row>
    <row r="1142" spans="1:10" s="12" customFormat="1" ht="14.25" outlineLevel="1">
      <c r="A1142" s="7" t="s">
        <v>1590</v>
      </c>
      <c r="B1142" s="5" t="s">
        <v>271</v>
      </c>
      <c r="C1142" s="116" t="s">
        <v>2128</v>
      </c>
      <c r="D1142" s="117" t="s">
        <v>2262</v>
      </c>
      <c r="E1142" s="118" t="s">
        <v>86</v>
      </c>
      <c r="F1142" s="119">
        <v>11</v>
      </c>
      <c r="G1142" s="41"/>
      <c r="H1142" s="3">
        <f>ROUND(_xlfn.IFERROR(F1142*G1142," - "),2)</f>
        <v>0</v>
      </c>
      <c r="I1142" s="134" t="e">
        <f>H1142/$G$1758</f>
        <v>#DIV/0!</v>
      </c>
      <c r="J1142" s="122" t="e">
        <f>#REF!</f>
        <v>#REF!</v>
      </c>
    </row>
    <row r="1143" spans="1:10" s="12" customFormat="1" ht="14.25" outlineLevel="1">
      <c r="A1143" s="7" t="s">
        <v>1591</v>
      </c>
      <c r="B1143" s="5" t="s">
        <v>248</v>
      </c>
      <c r="C1143" s="116" t="s">
        <v>2128</v>
      </c>
      <c r="D1143" s="135" t="s">
        <v>2129</v>
      </c>
      <c r="E1143" s="118" t="s">
        <v>2130</v>
      </c>
      <c r="F1143" s="119">
        <v>4.8</v>
      </c>
      <c r="G1143" s="41"/>
      <c r="H1143" s="3">
        <f>ROUND(_xlfn.IFERROR(F1143*G1143," - "),2)</f>
        <v>0</v>
      </c>
      <c r="I1143" s="134" t="e">
        <f>H1143/$G$1758</f>
        <v>#DIV/0!</v>
      </c>
      <c r="J1143" s="122" t="e">
        <f>#REF!</f>
        <v>#REF!</v>
      </c>
    </row>
    <row r="1144" spans="1:10" s="12" customFormat="1" ht="14.25" outlineLevel="1">
      <c r="A1144" s="7" t="s">
        <v>1592</v>
      </c>
      <c r="B1144" s="5" t="s">
        <v>248</v>
      </c>
      <c r="C1144" s="116" t="s">
        <v>2128</v>
      </c>
      <c r="D1144" s="135" t="s">
        <v>2129</v>
      </c>
      <c r="E1144" s="118" t="s">
        <v>2130</v>
      </c>
      <c r="F1144" s="119">
        <v>4.5</v>
      </c>
      <c r="G1144" s="41"/>
      <c r="H1144" s="3">
        <f>ROUND(_xlfn.IFERROR(F1144*G1144," - "),2)</f>
        <v>0</v>
      </c>
      <c r="I1144" s="134" t="e">
        <f>H1144/$G$1758</f>
        <v>#DIV/0!</v>
      </c>
      <c r="J1144" s="122" t="e">
        <f>#REF!</f>
        <v>#REF!</v>
      </c>
    </row>
    <row r="1145" spans="1:10" s="12" customFormat="1" ht="14.25" outlineLevel="1">
      <c r="A1145" s="7" t="s">
        <v>1593</v>
      </c>
      <c r="B1145" s="5" t="s">
        <v>248</v>
      </c>
      <c r="C1145" s="116" t="s">
        <v>2128</v>
      </c>
      <c r="D1145" s="135" t="s">
        <v>2129</v>
      </c>
      <c r="E1145" s="118" t="s">
        <v>2130</v>
      </c>
      <c r="F1145" s="119">
        <v>3</v>
      </c>
      <c r="G1145" s="41"/>
      <c r="H1145" s="3">
        <f>ROUND(_xlfn.IFERROR(F1145*G1145," - "),2)</f>
        <v>0</v>
      </c>
      <c r="I1145" s="134" t="e">
        <f>H1145/$G$1758</f>
        <v>#DIV/0!</v>
      </c>
      <c r="J1145" s="122" t="e">
        <f>#REF!</f>
        <v>#REF!</v>
      </c>
    </row>
    <row r="1146" spans="1:10" s="12" customFormat="1" ht="14.25" outlineLevel="1">
      <c r="A1146" s="7" t="s">
        <v>1594</v>
      </c>
      <c r="B1146" s="5" t="s">
        <v>273</v>
      </c>
      <c r="C1146" s="116" t="s">
        <v>2128</v>
      </c>
      <c r="D1146" s="117" t="s">
        <v>2256</v>
      </c>
      <c r="E1146" s="118" t="s">
        <v>2130</v>
      </c>
      <c r="F1146" s="119">
        <v>0.08</v>
      </c>
      <c r="G1146" s="41"/>
      <c r="H1146" s="3">
        <f>ROUND(_xlfn.IFERROR(F1146*G1146," - "),2)</f>
        <v>0</v>
      </c>
      <c r="I1146" s="134" t="e">
        <f>H1146/$G$1758</f>
        <v>#DIV/0!</v>
      </c>
      <c r="J1146" s="122" t="e">
        <f>#REF!</f>
        <v>#REF!</v>
      </c>
    </row>
    <row r="1147" spans="1:10" s="12" customFormat="1" ht="14.25" outlineLevel="1">
      <c r="A1147" s="7" t="s">
        <v>1595</v>
      </c>
      <c r="B1147" s="5" t="s">
        <v>269</v>
      </c>
      <c r="C1147" s="116" t="s">
        <v>2128</v>
      </c>
      <c r="D1147" s="117" t="s">
        <v>2264</v>
      </c>
      <c r="E1147" s="118" t="s">
        <v>86</v>
      </c>
      <c r="F1147" s="119">
        <v>4</v>
      </c>
      <c r="G1147" s="41"/>
      <c r="H1147" s="3">
        <f>ROUND(_xlfn.IFERROR(F1147*G1147," - "),2)</f>
        <v>0</v>
      </c>
      <c r="I1147" s="134" t="e">
        <f>H1147/$G$1758</f>
        <v>#DIV/0!</v>
      </c>
      <c r="J1147" s="122" t="e">
        <f>#REF!</f>
        <v>#REF!</v>
      </c>
    </row>
    <row r="1148" spans="1:10" s="12" customFormat="1" ht="38.25" outlineLevel="1">
      <c r="A1148" s="7" t="s">
        <v>1596</v>
      </c>
      <c r="B1148" s="5" t="s">
        <v>298</v>
      </c>
      <c r="C1148" s="116" t="s">
        <v>2128</v>
      </c>
      <c r="D1148" s="117" t="s">
        <v>2265</v>
      </c>
      <c r="E1148" s="118" t="s">
        <v>86</v>
      </c>
      <c r="F1148" s="119">
        <v>17</v>
      </c>
      <c r="G1148" s="41"/>
      <c r="H1148" s="3">
        <f>ROUND(_xlfn.IFERROR(F1148*G1148," - "),2)</f>
        <v>0</v>
      </c>
      <c r="I1148" s="134" t="e">
        <f>H1148/$G$1758</f>
        <v>#DIV/0!</v>
      </c>
      <c r="J1148" s="122" t="e">
        <f>#REF!</f>
        <v>#REF!</v>
      </c>
    </row>
    <row r="1149" spans="1:10" s="12" customFormat="1" ht="25.5" outlineLevel="1">
      <c r="A1149" s="7" t="s">
        <v>1597</v>
      </c>
      <c r="B1149" s="5" t="s">
        <v>250</v>
      </c>
      <c r="C1149" s="116" t="s">
        <v>2128</v>
      </c>
      <c r="D1149" s="117" t="s">
        <v>2309</v>
      </c>
      <c r="E1149" s="118" t="s">
        <v>86</v>
      </c>
      <c r="F1149" s="119">
        <v>10</v>
      </c>
      <c r="G1149" s="41"/>
      <c r="H1149" s="3">
        <f>ROUND(_xlfn.IFERROR(F1149*G1149," - "),2)</f>
        <v>0</v>
      </c>
      <c r="I1149" s="134" t="e">
        <f>H1149/$G$1758</f>
        <v>#DIV/0!</v>
      </c>
      <c r="J1149" s="122" t="e">
        <f>#REF!</f>
        <v>#REF!</v>
      </c>
    </row>
    <row r="1150" spans="1:10" s="12" customFormat="1" ht="25.5" outlineLevel="1">
      <c r="A1150" s="7" t="s">
        <v>1598</v>
      </c>
      <c r="B1150" s="5" t="s">
        <v>249</v>
      </c>
      <c r="C1150" s="116" t="s">
        <v>2128</v>
      </c>
      <c r="D1150" s="117" t="s">
        <v>2266</v>
      </c>
      <c r="E1150" s="118" t="s">
        <v>86</v>
      </c>
      <c r="F1150" s="119">
        <v>10</v>
      </c>
      <c r="G1150" s="41"/>
      <c r="H1150" s="3">
        <f>ROUND(_xlfn.IFERROR(F1150*G1150," - "),2)</f>
        <v>0</v>
      </c>
      <c r="I1150" s="134" t="e">
        <f>H1150/$G$1758</f>
        <v>#DIV/0!</v>
      </c>
      <c r="J1150" s="122" t="e">
        <f>#REF!</f>
        <v>#REF!</v>
      </c>
    </row>
    <row r="1151" spans="1:10" s="12" customFormat="1" ht="25.5" outlineLevel="1">
      <c r="A1151" s="7" t="s">
        <v>1599</v>
      </c>
      <c r="B1151" s="5" t="s">
        <v>251</v>
      </c>
      <c r="C1151" s="116" t="s">
        <v>2128</v>
      </c>
      <c r="D1151" s="117" t="s">
        <v>2267</v>
      </c>
      <c r="E1151" s="118" t="s">
        <v>86</v>
      </c>
      <c r="F1151" s="119">
        <v>5</v>
      </c>
      <c r="G1151" s="41"/>
      <c r="H1151" s="3">
        <f>ROUND(_xlfn.IFERROR(F1151*G1151," - "),2)</f>
        <v>0</v>
      </c>
      <c r="I1151" s="134" t="e">
        <f>H1151/$G$1758</f>
        <v>#DIV/0!</v>
      </c>
      <c r="J1151" s="122" t="e">
        <f>#REF!</f>
        <v>#REF!</v>
      </c>
    </row>
    <row r="1152" spans="1:10" s="12" customFormat="1" ht="25.5" outlineLevel="1">
      <c r="A1152" s="7" t="s">
        <v>1600</v>
      </c>
      <c r="B1152" s="17" t="s">
        <v>252</v>
      </c>
      <c r="C1152" s="116" t="s">
        <v>2128</v>
      </c>
      <c r="D1152" s="117" t="s">
        <v>2268</v>
      </c>
      <c r="E1152" s="118" t="s">
        <v>660</v>
      </c>
      <c r="F1152" s="119">
        <v>8</v>
      </c>
      <c r="G1152" s="41"/>
      <c r="H1152" s="3">
        <f>ROUND(_xlfn.IFERROR(F1152*G1152," - "),2)</f>
        <v>0</v>
      </c>
      <c r="I1152" s="134" t="e">
        <f>H1152/$G$1758</f>
        <v>#DIV/0!</v>
      </c>
      <c r="J1152" s="122" t="e">
        <f>#REF!</f>
        <v>#REF!</v>
      </c>
    </row>
    <row r="1153" spans="1:10" s="12" customFormat="1" ht="25.5" outlineLevel="1">
      <c r="A1153" s="7" t="s">
        <v>1601</v>
      </c>
      <c r="B1153" s="17" t="s">
        <v>214</v>
      </c>
      <c r="C1153" s="116" t="s">
        <v>2128</v>
      </c>
      <c r="D1153" s="117" t="s">
        <v>2310</v>
      </c>
      <c r="E1153" s="118" t="s">
        <v>660</v>
      </c>
      <c r="F1153" s="119">
        <v>40.8</v>
      </c>
      <c r="G1153" s="41"/>
      <c r="H1153" s="3">
        <f>ROUND(_xlfn.IFERROR(F1153*G1153," - "),2)</f>
        <v>0</v>
      </c>
      <c r="I1153" s="134" t="e">
        <f>H1153/$G$1758</f>
        <v>#DIV/0!</v>
      </c>
      <c r="J1153" s="122" t="e">
        <f>#REF!</f>
        <v>#REF!</v>
      </c>
    </row>
    <row r="1154" spans="1:10" s="12" customFormat="1" ht="14.25" outlineLevel="1">
      <c r="A1154" s="7" t="s">
        <v>1602</v>
      </c>
      <c r="B1154" s="17" t="s">
        <v>682</v>
      </c>
      <c r="C1154" s="116" t="s">
        <v>1856</v>
      </c>
      <c r="D1154" s="117" t="s">
        <v>2311</v>
      </c>
      <c r="E1154" s="118" t="s">
        <v>660</v>
      </c>
      <c r="F1154" s="119">
        <v>40.8</v>
      </c>
      <c r="G1154" s="41"/>
      <c r="H1154" s="3">
        <f>ROUND(_xlfn.IFERROR(F1154*G1154," - "),2)</f>
        <v>0</v>
      </c>
      <c r="I1154" s="134" t="e">
        <f>H1154/$G$1758</f>
        <v>#DIV/0!</v>
      </c>
      <c r="J1154" s="122" t="e">
        <f>#REF!</f>
        <v>#REF!</v>
      </c>
    </row>
    <row r="1155" spans="1:10" s="12" customFormat="1" ht="14.25" outlineLevel="1">
      <c r="A1155" s="7" t="s">
        <v>1603</v>
      </c>
      <c r="B1155" s="17" t="s">
        <v>72</v>
      </c>
      <c r="C1155" s="116" t="s">
        <v>1856</v>
      </c>
      <c r="D1155" s="117" t="s">
        <v>2312</v>
      </c>
      <c r="E1155" s="118" t="s">
        <v>660</v>
      </c>
      <c r="F1155" s="119">
        <v>2.8</v>
      </c>
      <c r="G1155" s="41"/>
      <c r="H1155" s="3">
        <f>ROUND(_xlfn.IFERROR(F1155*G1155," - "),2)</f>
        <v>0</v>
      </c>
      <c r="I1155" s="134" t="e">
        <f>H1155/$G$1758</f>
        <v>#DIV/0!</v>
      </c>
      <c r="J1155" s="122" t="e">
        <f>#REF!</f>
        <v>#REF!</v>
      </c>
    </row>
    <row r="1156" spans="1:10" s="12" customFormat="1" ht="25.5" outlineLevel="1">
      <c r="A1156" s="7" t="s">
        <v>1604</v>
      </c>
      <c r="B1156" s="17" t="s">
        <v>1586</v>
      </c>
      <c r="C1156" s="116" t="s">
        <v>1856</v>
      </c>
      <c r="D1156" s="117" t="s">
        <v>2396</v>
      </c>
      <c r="E1156" s="118" t="s">
        <v>2130</v>
      </c>
      <c r="F1156" s="119">
        <v>8.74</v>
      </c>
      <c r="G1156" s="41"/>
      <c r="H1156" s="3">
        <f>ROUND(_xlfn.IFERROR(F1156*G1156," - "),2)</f>
        <v>0</v>
      </c>
      <c r="I1156" s="134" t="e">
        <f>H1156/$G$1758</f>
        <v>#DIV/0!</v>
      </c>
      <c r="J1156" s="122" t="e">
        <f>#REF!</f>
        <v>#REF!</v>
      </c>
    </row>
    <row r="1157" spans="1:10" s="12" customFormat="1" ht="14.25" outlineLevel="1">
      <c r="A1157" s="7" t="s">
        <v>1605</v>
      </c>
      <c r="B1157" s="5" t="s">
        <v>141</v>
      </c>
      <c r="C1157" s="116" t="s">
        <v>1856</v>
      </c>
      <c r="D1157" s="117" t="s">
        <v>244</v>
      </c>
      <c r="E1157" s="118" t="s">
        <v>2130</v>
      </c>
      <c r="F1157" s="119">
        <v>15.64</v>
      </c>
      <c r="G1157" s="41"/>
      <c r="H1157" s="3">
        <f>ROUND(_xlfn.IFERROR(F1157*G1157," - "),2)</f>
        <v>0</v>
      </c>
      <c r="I1157" s="134" t="e">
        <f>H1157/$G$1758</f>
        <v>#DIV/0!</v>
      </c>
      <c r="J1157" s="122" t="e">
        <f>#REF!</f>
        <v>#REF!</v>
      </c>
    </row>
    <row r="1158" spans="1:10" s="13" customFormat="1" ht="12.75" outlineLevel="1">
      <c r="A1158" s="7" t="s">
        <v>1606</v>
      </c>
      <c r="B1158" s="136" t="s">
        <v>143</v>
      </c>
      <c r="C1158" s="116" t="s">
        <v>1856</v>
      </c>
      <c r="D1158" s="117" t="s">
        <v>2184</v>
      </c>
      <c r="E1158" s="118" t="s">
        <v>2130</v>
      </c>
      <c r="F1158" s="137">
        <v>15.64</v>
      </c>
      <c r="G1158" s="41"/>
      <c r="H1158" s="3">
        <f>ROUND(_xlfn.IFERROR(F1158*G1158," - "),2)</f>
        <v>0</v>
      </c>
      <c r="I1158" s="134" t="e">
        <f>H1158/$G$1758</f>
        <v>#DIV/0!</v>
      </c>
      <c r="J1158" s="122" t="e">
        <f>#REF!</f>
        <v>#REF!</v>
      </c>
    </row>
    <row r="1159" spans="1:10" s="13" customFormat="1" ht="12.75" outlineLevel="1">
      <c r="A1159" s="7" t="s">
        <v>1607</v>
      </c>
      <c r="B1159" s="17" t="s">
        <v>145</v>
      </c>
      <c r="C1159" s="116" t="s">
        <v>1856</v>
      </c>
      <c r="D1159" s="117" t="s">
        <v>245</v>
      </c>
      <c r="E1159" s="118" t="s">
        <v>2130</v>
      </c>
      <c r="F1159" s="137">
        <v>15.64</v>
      </c>
      <c r="G1159" s="41"/>
      <c r="H1159" s="3">
        <f>ROUND(_xlfn.IFERROR(F1159*G1159," - "),2)</f>
        <v>0</v>
      </c>
      <c r="I1159" s="123" t="e">
        <f>H1159/$G$1758</f>
        <v>#DIV/0!</v>
      </c>
      <c r="J1159" s="122" t="e">
        <f>#REF!</f>
        <v>#REF!</v>
      </c>
    </row>
    <row r="1160" spans="1:10" s="13" customFormat="1" ht="12.75" outlineLevel="1">
      <c r="A1160" s="7" t="s">
        <v>1608</v>
      </c>
      <c r="B1160" s="20" t="s">
        <v>243</v>
      </c>
      <c r="C1160" s="116" t="s">
        <v>2128</v>
      </c>
      <c r="D1160" s="117" t="s">
        <v>2153</v>
      </c>
      <c r="E1160" s="118" t="s">
        <v>2150</v>
      </c>
      <c r="F1160" s="137">
        <v>0.47</v>
      </c>
      <c r="G1160" s="41"/>
      <c r="H1160" s="3">
        <f>ROUND(_xlfn.IFERROR(F1160*G1160," - "),2)</f>
        <v>0</v>
      </c>
      <c r="I1160" s="134" t="e">
        <f>H1160/$G$1758</f>
        <v>#DIV/0!</v>
      </c>
      <c r="J1160" s="122" t="e">
        <f>#REF!</f>
        <v>#REF!</v>
      </c>
    </row>
    <row r="1161" spans="1:10" s="13" customFormat="1" ht="12.75" outlineLevel="1">
      <c r="A1161" s="7" t="s">
        <v>1609</v>
      </c>
      <c r="B1161" s="5" t="s">
        <v>258</v>
      </c>
      <c r="C1161" s="116" t="s">
        <v>2128</v>
      </c>
      <c r="D1161" s="135" t="s">
        <v>2132</v>
      </c>
      <c r="E1161" s="118" t="s">
        <v>2130</v>
      </c>
      <c r="F1161" s="144">
        <v>15.64</v>
      </c>
      <c r="G1161" s="41"/>
      <c r="H1161" s="3">
        <f>ROUND(_xlfn.IFERROR(F1161*G1161," - "),2)</f>
        <v>0</v>
      </c>
      <c r="I1161" s="134" t="e">
        <f>H1161/$G$1758</f>
        <v>#DIV/0!</v>
      </c>
      <c r="J1161" s="122" t="e">
        <f>#REF!</f>
        <v>#REF!</v>
      </c>
    </row>
    <row r="1162" spans="1:10" s="12" customFormat="1" ht="14.25" outlineLevel="1">
      <c r="A1162" s="7" t="s">
        <v>1610</v>
      </c>
      <c r="B1162" s="2" t="s">
        <v>851</v>
      </c>
      <c r="C1162" s="116" t="s">
        <v>1856</v>
      </c>
      <c r="D1162" s="117" t="s">
        <v>2314</v>
      </c>
      <c r="E1162" s="118" t="s">
        <v>2130</v>
      </c>
      <c r="F1162" s="119">
        <v>16.25</v>
      </c>
      <c r="G1162" s="41"/>
      <c r="H1162" s="3">
        <f>ROUND(_xlfn.IFERROR(F1162*G1162," - "),2)</f>
        <v>0</v>
      </c>
      <c r="I1162" s="134" t="e">
        <f>H1162/$G$1758</f>
        <v>#DIV/0!</v>
      </c>
      <c r="J1162" s="122" t="e">
        <f>#REF!</f>
        <v>#REF!</v>
      </c>
    </row>
    <row r="1163" spans="1:10" s="12" customFormat="1" ht="14.25" outlineLevel="1">
      <c r="A1163" s="7" t="s">
        <v>1611</v>
      </c>
      <c r="B1163" s="5" t="s">
        <v>852</v>
      </c>
      <c r="C1163" s="116" t="s">
        <v>1856</v>
      </c>
      <c r="D1163" s="117" t="s">
        <v>2315</v>
      </c>
      <c r="E1163" s="118" t="s">
        <v>2130</v>
      </c>
      <c r="F1163" s="119">
        <v>2.8</v>
      </c>
      <c r="G1163" s="41"/>
      <c r="H1163" s="3">
        <f>ROUND(_xlfn.IFERROR(F1163*G1163," - "),2)</f>
        <v>0</v>
      </c>
      <c r="I1163" s="134" t="e">
        <f>H1163/$G$1758</f>
        <v>#DIV/0!</v>
      </c>
      <c r="J1163" s="122" t="e">
        <f>#REF!</f>
        <v>#REF!</v>
      </c>
    </row>
    <row r="1164" spans="1:10" s="12" customFormat="1" ht="25.5" outlineLevel="1">
      <c r="A1164" s="7" t="s">
        <v>1612</v>
      </c>
      <c r="B1164" s="22" t="s">
        <v>1496</v>
      </c>
      <c r="C1164" s="142"/>
      <c r="D1164" s="117" t="s">
        <v>689</v>
      </c>
      <c r="E1164" s="118" t="s">
        <v>86</v>
      </c>
      <c r="F1164" s="129">
        <v>3</v>
      </c>
      <c r="G1164" s="42"/>
      <c r="H1164" s="21">
        <f>ROUND(_xlfn.IFERROR(F1164*G1164," - "),2)</f>
        <v>0</v>
      </c>
      <c r="I1164" s="143" t="e">
        <f>H1164/$G$1758</f>
        <v>#DIV/0!</v>
      </c>
      <c r="J1164" s="122" t="e">
        <f>#REF!</f>
        <v>#REF!</v>
      </c>
    </row>
    <row r="1165" spans="1:10" s="12" customFormat="1" ht="25.5" outlineLevel="1">
      <c r="A1165" s="7" t="s">
        <v>1613</v>
      </c>
      <c r="B1165" s="22" t="s">
        <v>1496</v>
      </c>
      <c r="C1165" s="142"/>
      <c r="D1165" s="135" t="s">
        <v>1585</v>
      </c>
      <c r="E1165" s="118" t="s">
        <v>86</v>
      </c>
      <c r="F1165" s="129">
        <v>1</v>
      </c>
      <c r="G1165" s="42"/>
      <c r="H1165" s="21">
        <f>ROUND(_xlfn.IFERROR(F1165*G1165," - "),2)</f>
        <v>0</v>
      </c>
      <c r="I1165" s="143" t="e">
        <f>H1165/$G$1758</f>
        <v>#DIV/0!</v>
      </c>
      <c r="J1165" s="122" t="e">
        <f>#REF!</f>
        <v>#REF!</v>
      </c>
    </row>
    <row r="1166" spans="1:10" s="12" customFormat="1" ht="14.25" outlineLevel="1">
      <c r="A1166" s="262" t="s">
        <v>1614</v>
      </c>
      <c r="B1166" s="263"/>
      <c r="C1166" s="125"/>
      <c r="D1166" s="141" t="s">
        <v>1133</v>
      </c>
      <c r="E1166" s="127">
        <f>SUM(H1167:H1168)</f>
        <v>0</v>
      </c>
      <c r="F1166" s="127"/>
      <c r="G1166" s="127"/>
      <c r="H1166" s="127"/>
      <c r="I1166" s="128" t="e">
        <f>E1166/$G$1758</f>
        <v>#DIV/0!</v>
      </c>
      <c r="J1166" s="122" t="e">
        <f>#REF!</f>
        <v>#REF!</v>
      </c>
    </row>
    <row r="1167" spans="1:10" s="12" customFormat="1" ht="14.25" outlineLevel="1">
      <c r="A1167" s="7" t="s">
        <v>1615</v>
      </c>
      <c r="B1167" s="23" t="s">
        <v>1028</v>
      </c>
      <c r="C1167" s="116" t="s">
        <v>1856</v>
      </c>
      <c r="D1167" s="117" t="s">
        <v>2280</v>
      </c>
      <c r="E1167" s="118" t="s">
        <v>2130</v>
      </c>
      <c r="F1167" s="129">
        <v>400</v>
      </c>
      <c r="G1167" s="41"/>
      <c r="H1167" s="3">
        <f>ROUND(_xlfn.IFERROR(F1167*G1167," - "),2)</f>
        <v>0</v>
      </c>
      <c r="I1167" s="123" t="e">
        <f>H1167/$G$1758</f>
        <v>#DIV/0!</v>
      </c>
      <c r="J1167" s="122" t="e">
        <f>#REF!</f>
        <v>#REF!</v>
      </c>
    </row>
    <row r="1168" spans="1:10" ht="13.5" outlineLevel="1" thickBot="1">
      <c r="A1168" s="7" t="s">
        <v>1616</v>
      </c>
      <c r="B1168" s="18" t="s">
        <v>850</v>
      </c>
      <c r="C1168" s="116" t="s">
        <v>1856</v>
      </c>
      <c r="D1168" s="117" t="s">
        <v>2281</v>
      </c>
      <c r="E1168" s="118" t="s">
        <v>2130</v>
      </c>
      <c r="F1168" s="129">
        <v>2021.31</v>
      </c>
      <c r="G1168" s="41"/>
      <c r="H1168" s="3">
        <f>ROUND(_xlfn.IFERROR(F1168*G1168," - "),2)</f>
        <v>0</v>
      </c>
      <c r="I1168" s="123" t="e">
        <f>H1168/$G$1758</f>
        <v>#DIV/0!</v>
      </c>
      <c r="J1168" s="122" t="e">
        <f>#REF!</f>
        <v>#REF!</v>
      </c>
    </row>
    <row r="1169" spans="1:10" ht="15.75" thickBot="1">
      <c r="A1169" s="264">
        <v>8</v>
      </c>
      <c r="B1169" s="265"/>
      <c r="C1169" s="106"/>
      <c r="D1169" s="107" t="s">
        <v>1750</v>
      </c>
      <c r="E1169" s="108">
        <f>ROUND(SUM(E1170+E1174+E1180+E1191+E1196+E1216+E1226+E1236+E1250+E1266+E1284+E1310+E1314+E1335),2)</f>
        <v>0</v>
      </c>
      <c r="F1169" s="108"/>
      <c r="G1169" s="108"/>
      <c r="H1169" s="109"/>
      <c r="I1169" s="110" t="e">
        <f>E1169/$G$1758</f>
        <v>#DIV/0!</v>
      </c>
      <c r="J1169" s="122" t="e">
        <f>#REF!</f>
        <v>#REF!</v>
      </c>
    </row>
    <row r="1170" spans="1:10" s="12" customFormat="1" ht="14.25" outlineLevel="1">
      <c r="A1170" s="267" t="s">
        <v>82</v>
      </c>
      <c r="B1170" s="268"/>
      <c r="C1170" s="112"/>
      <c r="D1170" s="113" t="s">
        <v>18</v>
      </c>
      <c r="E1170" s="114">
        <f>SUM(H1171:H1173)</f>
        <v>0</v>
      </c>
      <c r="F1170" s="114"/>
      <c r="G1170" s="114"/>
      <c r="H1170" s="114"/>
      <c r="I1170" s="115" t="e">
        <f>E1170/$G$1758</f>
        <v>#DIV/0!</v>
      </c>
      <c r="J1170" s="122" t="e">
        <f>#REF!</f>
        <v>#REF!</v>
      </c>
    </row>
    <row r="1171" spans="1:10" s="12" customFormat="1" ht="14.25" outlineLevel="1">
      <c r="A1171" s="7" t="s">
        <v>83</v>
      </c>
      <c r="B1171" s="2" t="s">
        <v>284</v>
      </c>
      <c r="C1171" s="116" t="s">
        <v>2128</v>
      </c>
      <c r="D1171" s="117" t="s">
        <v>2141</v>
      </c>
      <c r="E1171" s="118" t="s">
        <v>86</v>
      </c>
      <c r="F1171" s="124">
        <v>5</v>
      </c>
      <c r="G1171" s="41"/>
      <c r="H1171" s="3">
        <f>ROUND(_xlfn.IFERROR(F1171*G1171," - "),2)</f>
        <v>0</v>
      </c>
      <c r="I1171" s="121" t="e">
        <f>H1171/$G$1758</f>
        <v>#DIV/0!</v>
      </c>
      <c r="J1171" s="122" t="e">
        <f>#REF!</f>
        <v>#REF!</v>
      </c>
    </row>
    <row r="1172" spans="1:10" s="12" customFormat="1" ht="14.25" outlineLevel="1">
      <c r="A1172" s="7" t="s">
        <v>84</v>
      </c>
      <c r="B1172" s="4" t="s">
        <v>285</v>
      </c>
      <c r="C1172" s="116" t="s">
        <v>2128</v>
      </c>
      <c r="D1172" s="117" t="s">
        <v>2142</v>
      </c>
      <c r="E1172" s="118" t="s">
        <v>86</v>
      </c>
      <c r="F1172" s="119">
        <v>5</v>
      </c>
      <c r="G1172" s="41"/>
      <c r="H1172" s="3">
        <f>ROUND(_xlfn.IFERROR(F1172*G1172," - "),2)</f>
        <v>0</v>
      </c>
      <c r="I1172" s="123" t="e">
        <f>H1172/$G$1758</f>
        <v>#DIV/0!</v>
      </c>
      <c r="J1172" s="122" t="e">
        <f>#REF!</f>
        <v>#REF!</v>
      </c>
    </row>
    <row r="1173" spans="1:10" s="12" customFormat="1" ht="14.25" outlineLevel="1">
      <c r="A1173" s="7" t="s">
        <v>85</v>
      </c>
      <c r="B1173" s="4" t="s">
        <v>286</v>
      </c>
      <c r="C1173" s="116" t="s">
        <v>2128</v>
      </c>
      <c r="D1173" s="117" t="s">
        <v>2143</v>
      </c>
      <c r="E1173" s="118" t="s">
        <v>86</v>
      </c>
      <c r="F1173" s="119">
        <v>5</v>
      </c>
      <c r="G1173" s="41"/>
      <c r="H1173" s="3">
        <f>ROUND(_xlfn.IFERROR(F1173*G1173," - "),2)</f>
        <v>0</v>
      </c>
      <c r="I1173" s="123" t="e">
        <f>H1173/$G$1758</f>
        <v>#DIV/0!</v>
      </c>
      <c r="J1173" s="122" t="e">
        <f>#REF!</f>
        <v>#REF!</v>
      </c>
    </row>
    <row r="1174" spans="1:10" s="12" customFormat="1" ht="14.25" outlineLevel="1">
      <c r="A1174" s="262" t="s">
        <v>87</v>
      </c>
      <c r="B1174" s="263"/>
      <c r="C1174" s="125"/>
      <c r="D1174" s="126" t="s">
        <v>770</v>
      </c>
      <c r="E1174" s="127">
        <f>SUM(H1175:H1179)</f>
        <v>0</v>
      </c>
      <c r="F1174" s="127"/>
      <c r="G1174" s="127"/>
      <c r="H1174" s="127"/>
      <c r="I1174" s="128" t="e">
        <f>E1174/$G$1758</f>
        <v>#DIV/0!</v>
      </c>
      <c r="J1174" s="122" t="e">
        <f>#REF!</f>
        <v>#REF!</v>
      </c>
    </row>
    <row r="1175" spans="1:10" s="12" customFormat="1" ht="14.25" outlineLevel="1">
      <c r="A1175" s="7" t="s">
        <v>88</v>
      </c>
      <c r="B1175" s="17" t="s">
        <v>196</v>
      </c>
      <c r="C1175" s="116" t="s">
        <v>2128</v>
      </c>
      <c r="D1175" s="117" t="s">
        <v>2144</v>
      </c>
      <c r="E1175" s="118" t="s">
        <v>2130</v>
      </c>
      <c r="F1175" s="124">
        <v>6</v>
      </c>
      <c r="G1175" s="41"/>
      <c r="H1175" s="3">
        <f>ROUND(_xlfn.IFERROR(F1175*G1175," - "),2)</f>
        <v>0</v>
      </c>
      <c r="I1175" s="121" t="e">
        <f>H1175/$G$1758</f>
        <v>#DIV/0!</v>
      </c>
      <c r="J1175" s="122" t="e">
        <f>#REF!</f>
        <v>#REF!</v>
      </c>
    </row>
    <row r="1176" spans="1:10" s="12" customFormat="1" ht="14.25" outlineLevel="1">
      <c r="A1176" s="7" t="s">
        <v>89</v>
      </c>
      <c r="B1176" s="17" t="s">
        <v>341</v>
      </c>
      <c r="C1176" s="116" t="s">
        <v>1856</v>
      </c>
      <c r="D1176" s="117" t="s">
        <v>2145</v>
      </c>
      <c r="E1176" s="118" t="s">
        <v>86</v>
      </c>
      <c r="F1176" s="129">
        <v>25</v>
      </c>
      <c r="G1176" s="41"/>
      <c r="H1176" s="3">
        <f>ROUND(_xlfn.IFERROR(F1176*G1176," - "),2)</f>
        <v>0</v>
      </c>
      <c r="I1176" s="123" t="e">
        <f>H1176/$G$1758</f>
        <v>#DIV/0!</v>
      </c>
      <c r="J1176" s="122" t="e">
        <f>#REF!</f>
        <v>#REF!</v>
      </c>
    </row>
    <row r="1177" spans="1:10" s="12" customFormat="1" ht="25.5" outlineLevel="1">
      <c r="A1177" s="7" t="s">
        <v>90</v>
      </c>
      <c r="B1177" s="17" t="s">
        <v>1025</v>
      </c>
      <c r="C1177" s="116" t="s">
        <v>1856</v>
      </c>
      <c r="D1177" s="117" t="s">
        <v>2146</v>
      </c>
      <c r="E1177" s="118" t="s">
        <v>660</v>
      </c>
      <c r="F1177" s="129">
        <v>30</v>
      </c>
      <c r="G1177" s="41"/>
      <c r="H1177" s="3">
        <f>ROUND(_xlfn.IFERROR(F1177*G1177," - "),2)</f>
        <v>0</v>
      </c>
      <c r="I1177" s="123" t="e">
        <f>H1177/$G$1758</f>
        <v>#DIV/0!</v>
      </c>
      <c r="J1177" s="122" t="e">
        <f>#REF!</f>
        <v>#REF!</v>
      </c>
    </row>
    <row r="1178" spans="1:10" s="12" customFormat="1" ht="25.5" outlineLevel="1">
      <c r="A1178" s="7" t="s">
        <v>91</v>
      </c>
      <c r="B1178" s="17" t="s">
        <v>736</v>
      </c>
      <c r="C1178" s="116" t="s">
        <v>1856</v>
      </c>
      <c r="D1178" s="117" t="s">
        <v>2147</v>
      </c>
      <c r="E1178" s="118" t="s">
        <v>2130</v>
      </c>
      <c r="F1178" s="129">
        <v>30</v>
      </c>
      <c r="G1178" s="41"/>
      <c r="H1178" s="3">
        <f>ROUND(_xlfn.IFERROR(F1178*G1178," - "),2)</f>
        <v>0</v>
      </c>
      <c r="I1178" s="123" t="e">
        <f>H1178/$G$1758</f>
        <v>#DIV/0!</v>
      </c>
      <c r="J1178" s="122" t="e">
        <f>#REF!</f>
        <v>#REF!</v>
      </c>
    </row>
    <row r="1179" spans="1:10" s="12" customFormat="1" ht="14.25" outlineLevel="1">
      <c r="A1179" s="7" t="s">
        <v>92</v>
      </c>
      <c r="B1179" s="17" t="s">
        <v>737</v>
      </c>
      <c r="C1179" s="116" t="s">
        <v>1856</v>
      </c>
      <c r="D1179" s="117" t="s">
        <v>2148</v>
      </c>
      <c r="E1179" s="118" t="s">
        <v>2130</v>
      </c>
      <c r="F1179" s="129">
        <v>30</v>
      </c>
      <c r="G1179" s="41"/>
      <c r="H1179" s="3">
        <f>ROUND(_xlfn.IFERROR(F1179*G1179," - "),2)</f>
        <v>0</v>
      </c>
      <c r="I1179" s="123" t="e">
        <f>H1179/$G$1758</f>
        <v>#DIV/0!</v>
      </c>
      <c r="J1179" s="122" t="e">
        <f>#REF!</f>
        <v>#REF!</v>
      </c>
    </row>
    <row r="1180" spans="1:10" s="12" customFormat="1" ht="14.25" outlineLevel="1">
      <c r="A1180" s="259" t="s">
        <v>94</v>
      </c>
      <c r="B1180" s="261"/>
      <c r="C1180" s="130"/>
      <c r="D1180" s="131" t="s">
        <v>751</v>
      </c>
      <c r="E1180" s="132">
        <f>SUM(H1181:H1190)</f>
        <v>0</v>
      </c>
      <c r="F1180" s="127"/>
      <c r="G1180" s="127"/>
      <c r="H1180" s="127"/>
      <c r="I1180" s="128" t="e">
        <f>E1180/$G$1758</f>
        <v>#DIV/0!</v>
      </c>
      <c r="J1180" s="122" t="e">
        <f>#REF!</f>
        <v>#REF!</v>
      </c>
    </row>
    <row r="1181" spans="1:10" s="12" customFormat="1" ht="14.25" outlineLevel="1">
      <c r="A1181" s="7" t="s">
        <v>95</v>
      </c>
      <c r="B1181" s="2" t="s">
        <v>307</v>
      </c>
      <c r="C1181" s="116" t="s">
        <v>1856</v>
      </c>
      <c r="D1181" s="117" t="s">
        <v>2149</v>
      </c>
      <c r="E1181" s="118" t="s">
        <v>2150</v>
      </c>
      <c r="F1181" s="133">
        <v>9.21</v>
      </c>
      <c r="G1181" s="41"/>
      <c r="H1181" s="3">
        <f>ROUND(_xlfn.IFERROR(F1181*G1181," - "),2)</f>
        <v>0</v>
      </c>
      <c r="I1181" s="121" t="e">
        <f>H1181/$G$1758</f>
        <v>#DIV/0!</v>
      </c>
      <c r="J1181" s="122" t="e">
        <f>#REF!</f>
        <v>#REF!</v>
      </c>
    </row>
    <row r="1182" spans="1:10" s="12" customFormat="1" ht="14.25" outlineLevel="1">
      <c r="A1182" s="7" t="s">
        <v>96</v>
      </c>
      <c r="B1182" s="5" t="s">
        <v>199</v>
      </c>
      <c r="C1182" s="116" t="s">
        <v>2128</v>
      </c>
      <c r="D1182" s="117" t="s">
        <v>2282</v>
      </c>
      <c r="E1182" s="118" t="s">
        <v>2150</v>
      </c>
      <c r="F1182" s="119">
        <v>13.02</v>
      </c>
      <c r="G1182" s="41"/>
      <c r="H1182" s="3">
        <f>ROUND(_xlfn.IFERROR(F1182*G1182," - "),2)</f>
        <v>0</v>
      </c>
      <c r="I1182" s="134" t="e">
        <f>H1182/$G$1758</f>
        <v>#DIV/0!</v>
      </c>
      <c r="J1182" s="122" t="e">
        <f>#REF!</f>
        <v>#REF!</v>
      </c>
    </row>
    <row r="1183" spans="1:10" s="12" customFormat="1" ht="25.5" outlineLevel="1">
      <c r="A1183" s="7" t="s">
        <v>97</v>
      </c>
      <c r="B1183" s="20">
        <v>97629</v>
      </c>
      <c r="C1183" s="116" t="s">
        <v>2127</v>
      </c>
      <c r="D1183" s="117" t="s">
        <v>2318</v>
      </c>
      <c r="E1183" s="118" t="s">
        <v>2150</v>
      </c>
      <c r="F1183" s="119">
        <v>1.75</v>
      </c>
      <c r="G1183" s="41"/>
      <c r="H1183" s="3">
        <f>ROUND(_xlfn.IFERROR(F1183*G1183," - "),2)</f>
        <v>0</v>
      </c>
      <c r="I1183" s="134" t="e">
        <f>H1183/$G$1758</f>
        <v>#DIV/0!</v>
      </c>
      <c r="J1183" s="122" t="e">
        <f>#REF!</f>
        <v>#REF!</v>
      </c>
    </row>
    <row r="1184" spans="1:10" s="12" customFormat="1" ht="25.5" outlineLevel="1">
      <c r="A1184" s="7" t="s">
        <v>1617</v>
      </c>
      <c r="B1184" s="5" t="s">
        <v>223</v>
      </c>
      <c r="C1184" s="116" t="s">
        <v>2128</v>
      </c>
      <c r="D1184" s="117" t="s">
        <v>2151</v>
      </c>
      <c r="E1184" s="118" t="s">
        <v>660</v>
      </c>
      <c r="F1184" s="119">
        <v>13.2</v>
      </c>
      <c r="G1184" s="41"/>
      <c r="H1184" s="3">
        <f>ROUND(_xlfn.IFERROR(F1184*G1184," - "),2)</f>
        <v>0</v>
      </c>
      <c r="I1184" s="134" t="e">
        <f>H1184/$G$1758</f>
        <v>#DIV/0!</v>
      </c>
      <c r="J1184" s="122" t="e">
        <f>#REF!</f>
        <v>#REF!</v>
      </c>
    </row>
    <row r="1185" spans="1:10" s="12" customFormat="1" ht="25.5" outlineLevel="1">
      <c r="A1185" s="7" t="s">
        <v>1618</v>
      </c>
      <c r="B1185" s="5" t="s">
        <v>186</v>
      </c>
      <c r="C1185" s="116" t="s">
        <v>1856</v>
      </c>
      <c r="D1185" s="117" t="s">
        <v>2152</v>
      </c>
      <c r="E1185" s="118" t="s">
        <v>2150</v>
      </c>
      <c r="F1185" s="119">
        <v>22.27</v>
      </c>
      <c r="G1185" s="41"/>
      <c r="H1185" s="3">
        <f>ROUND(_xlfn.IFERROR(F1185*G1185," - "),2)</f>
        <v>0</v>
      </c>
      <c r="I1185" s="134" t="e">
        <f>H1185/$G$1758</f>
        <v>#DIV/0!</v>
      </c>
      <c r="J1185" s="122" t="e">
        <f>#REF!</f>
        <v>#REF!</v>
      </c>
    </row>
    <row r="1186" spans="1:10" s="12" customFormat="1" ht="14.25" outlineLevel="1">
      <c r="A1186" s="7" t="s">
        <v>1619</v>
      </c>
      <c r="B1186" s="5" t="s">
        <v>243</v>
      </c>
      <c r="C1186" s="116" t="s">
        <v>2128</v>
      </c>
      <c r="D1186" s="117" t="s">
        <v>2153</v>
      </c>
      <c r="E1186" s="118" t="s">
        <v>2150</v>
      </c>
      <c r="F1186" s="119">
        <v>2.56</v>
      </c>
      <c r="G1186" s="41"/>
      <c r="H1186" s="3">
        <f>ROUND(_xlfn.IFERROR(F1186*G1186," - "),2)</f>
        <v>0</v>
      </c>
      <c r="I1186" s="134" t="e">
        <f>H1186/$G$1758</f>
        <v>#DIV/0!</v>
      </c>
      <c r="J1186" s="122" t="e">
        <f>#REF!</f>
        <v>#REF!</v>
      </c>
    </row>
    <row r="1187" spans="1:10" s="12" customFormat="1" ht="25.5" outlineLevel="1">
      <c r="A1187" s="7" t="s">
        <v>1620</v>
      </c>
      <c r="B1187" s="5" t="s">
        <v>206</v>
      </c>
      <c r="C1187" s="116" t="s">
        <v>2128</v>
      </c>
      <c r="D1187" s="117" t="s">
        <v>2154</v>
      </c>
      <c r="E1187" s="118" t="s">
        <v>2130</v>
      </c>
      <c r="F1187" s="119">
        <v>16.34</v>
      </c>
      <c r="G1187" s="41"/>
      <c r="H1187" s="3">
        <f>ROUND(_xlfn.IFERROR(F1187*G1187," - "),2)</f>
        <v>0</v>
      </c>
      <c r="I1187" s="134" t="e">
        <f>H1187/$G$1758</f>
        <v>#DIV/0!</v>
      </c>
      <c r="J1187" s="122" t="e">
        <f>#REF!</f>
        <v>#REF!</v>
      </c>
    </row>
    <row r="1188" spans="1:10" s="12" customFormat="1" ht="14.25" outlineLevel="1">
      <c r="A1188" s="7" t="s">
        <v>1621</v>
      </c>
      <c r="B1188" s="5" t="s">
        <v>332</v>
      </c>
      <c r="C1188" s="116" t="s">
        <v>1856</v>
      </c>
      <c r="D1188" s="135" t="s">
        <v>752</v>
      </c>
      <c r="E1188" s="118" t="s">
        <v>2130</v>
      </c>
      <c r="F1188" s="119">
        <v>2.57</v>
      </c>
      <c r="G1188" s="41"/>
      <c r="H1188" s="3">
        <f>ROUND(_xlfn.IFERROR(F1188*G1188," - "),2)</f>
        <v>0</v>
      </c>
      <c r="I1188" s="134" t="e">
        <f>H1188/$G$1758</f>
        <v>#DIV/0!</v>
      </c>
      <c r="J1188" s="122" t="e">
        <f>#REF!</f>
        <v>#REF!</v>
      </c>
    </row>
    <row r="1189" spans="1:10" s="12" customFormat="1" ht="14.25" outlineLevel="1">
      <c r="A1189" s="7" t="s">
        <v>1622</v>
      </c>
      <c r="B1189" s="5" t="s">
        <v>332</v>
      </c>
      <c r="C1189" s="116" t="s">
        <v>1856</v>
      </c>
      <c r="D1189" s="117" t="s">
        <v>2155</v>
      </c>
      <c r="E1189" s="118" t="s">
        <v>2130</v>
      </c>
      <c r="F1189" s="119">
        <v>164.23</v>
      </c>
      <c r="G1189" s="41"/>
      <c r="H1189" s="3">
        <f>ROUND(_xlfn.IFERROR(F1189*G1189," - "),2)</f>
        <v>0</v>
      </c>
      <c r="I1189" s="134" t="e">
        <f>H1189/$G$1758</f>
        <v>#DIV/0!</v>
      </c>
      <c r="J1189" s="122" t="e">
        <f>#REF!</f>
        <v>#REF!</v>
      </c>
    </row>
    <row r="1190" spans="1:10" s="12" customFormat="1" ht="14.25" outlineLevel="1">
      <c r="A1190" s="7" t="s">
        <v>1623</v>
      </c>
      <c r="B1190" s="5" t="s">
        <v>201</v>
      </c>
      <c r="C1190" s="116" t="s">
        <v>2128</v>
      </c>
      <c r="D1190" s="117" t="s">
        <v>2156</v>
      </c>
      <c r="E1190" s="118" t="s">
        <v>2130</v>
      </c>
      <c r="F1190" s="119">
        <v>138.83</v>
      </c>
      <c r="G1190" s="41"/>
      <c r="H1190" s="3">
        <f>ROUND(_xlfn.IFERROR(F1190*G1190," - "),2)</f>
        <v>0</v>
      </c>
      <c r="I1190" s="134" t="e">
        <f>H1190/$G$1758</f>
        <v>#DIV/0!</v>
      </c>
      <c r="J1190" s="122" t="e">
        <f>#REF!</f>
        <v>#REF!</v>
      </c>
    </row>
    <row r="1191" spans="1:10" s="12" customFormat="1" ht="14.25" outlineLevel="1">
      <c r="A1191" s="259" t="s">
        <v>98</v>
      </c>
      <c r="B1191" s="261"/>
      <c r="C1191" s="130"/>
      <c r="D1191" s="131" t="s">
        <v>975</v>
      </c>
      <c r="E1191" s="132">
        <f>SUM(H1192:H1195)</f>
        <v>0</v>
      </c>
      <c r="F1191" s="127"/>
      <c r="G1191" s="127"/>
      <c r="H1191" s="127"/>
      <c r="I1191" s="128" t="e">
        <f>E1191/$G$1758</f>
        <v>#DIV/0!</v>
      </c>
      <c r="J1191" s="122" t="e">
        <f>#REF!</f>
        <v>#REF!</v>
      </c>
    </row>
    <row r="1192" spans="1:10" s="12" customFormat="1" ht="14.25" outlineLevel="1">
      <c r="A1192" s="7" t="s">
        <v>99</v>
      </c>
      <c r="B1192" s="2" t="s">
        <v>1033</v>
      </c>
      <c r="C1192" s="116" t="s">
        <v>1856</v>
      </c>
      <c r="D1192" s="117" t="s">
        <v>2353</v>
      </c>
      <c r="E1192" s="118" t="s">
        <v>2150</v>
      </c>
      <c r="F1192" s="133">
        <v>6.14</v>
      </c>
      <c r="G1192" s="41"/>
      <c r="H1192" s="3">
        <f>ROUND(_xlfn.IFERROR(F1192*G1192," - "),2)</f>
        <v>0</v>
      </c>
      <c r="I1192" s="121" t="e">
        <f>H1192/$G$1758</f>
        <v>#DIV/0!</v>
      </c>
      <c r="J1192" s="122" t="e">
        <f>#REF!</f>
        <v>#REF!</v>
      </c>
    </row>
    <row r="1193" spans="1:10" s="12" customFormat="1" ht="14.25" outlineLevel="1">
      <c r="A1193" s="7" t="s">
        <v>731</v>
      </c>
      <c r="B1193" s="5" t="s">
        <v>1034</v>
      </c>
      <c r="C1193" s="116" t="s">
        <v>1856</v>
      </c>
      <c r="D1193" s="117" t="s">
        <v>2331</v>
      </c>
      <c r="E1193" s="118" t="s">
        <v>2150</v>
      </c>
      <c r="F1193" s="119">
        <v>20.21</v>
      </c>
      <c r="G1193" s="41"/>
      <c r="H1193" s="3">
        <f>ROUND(_xlfn.IFERROR(F1193*G1193," - "),2)</f>
        <v>0</v>
      </c>
      <c r="I1193" s="134" t="e">
        <f>H1193/$G$1758</f>
        <v>#DIV/0!</v>
      </c>
      <c r="J1193" s="122" t="e">
        <f>#REF!</f>
        <v>#REF!</v>
      </c>
    </row>
    <row r="1194" spans="1:10" s="12" customFormat="1" ht="14.25" outlineLevel="1">
      <c r="A1194" s="7" t="s">
        <v>732</v>
      </c>
      <c r="B1194" s="5" t="s">
        <v>654</v>
      </c>
      <c r="C1194" s="116" t="s">
        <v>1856</v>
      </c>
      <c r="D1194" s="117" t="s">
        <v>2332</v>
      </c>
      <c r="E1194" s="118" t="s">
        <v>2420</v>
      </c>
      <c r="F1194" s="119">
        <v>606.3</v>
      </c>
      <c r="G1194" s="41"/>
      <c r="H1194" s="3">
        <f>ROUND(_xlfn.IFERROR(F1194*G1194," - "),2)</f>
        <v>0</v>
      </c>
      <c r="I1194" s="134" t="e">
        <f>H1194/$G$1758</f>
        <v>#DIV/0!</v>
      </c>
      <c r="J1194" s="122" t="e">
        <f>#REF!</f>
        <v>#REF!</v>
      </c>
    </row>
    <row r="1195" spans="1:10" s="12" customFormat="1" ht="14.25" outlineLevel="1">
      <c r="A1195" s="7" t="s">
        <v>1624</v>
      </c>
      <c r="B1195" s="5" t="s">
        <v>283</v>
      </c>
      <c r="C1195" s="116" t="s">
        <v>2128</v>
      </c>
      <c r="D1195" s="117" t="s">
        <v>2333</v>
      </c>
      <c r="E1195" s="118" t="s">
        <v>2150</v>
      </c>
      <c r="F1195" s="119">
        <v>20.21</v>
      </c>
      <c r="G1195" s="41"/>
      <c r="H1195" s="3">
        <f>ROUND(_xlfn.IFERROR(F1195*G1195," - "),2)</f>
        <v>0</v>
      </c>
      <c r="I1195" s="134" t="e">
        <f>H1195/$G$1758</f>
        <v>#DIV/0!</v>
      </c>
      <c r="J1195" s="122" t="e">
        <f>#REF!</f>
        <v>#REF!</v>
      </c>
    </row>
    <row r="1196" spans="1:10" s="12" customFormat="1" ht="14.25" outlineLevel="1">
      <c r="A1196" s="259" t="s">
        <v>100</v>
      </c>
      <c r="B1196" s="261"/>
      <c r="C1196" s="125"/>
      <c r="D1196" s="126" t="s">
        <v>1625</v>
      </c>
      <c r="E1196" s="127">
        <f>SUM(H1197:H1215)</f>
        <v>0</v>
      </c>
      <c r="F1196" s="127"/>
      <c r="G1196" s="127"/>
      <c r="H1196" s="127"/>
      <c r="I1196" s="128" t="e">
        <f>E1196/$G$1758</f>
        <v>#DIV/0!</v>
      </c>
      <c r="J1196" s="122" t="e">
        <f>#REF!</f>
        <v>#REF!</v>
      </c>
    </row>
    <row r="1197" spans="1:10" s="12" customFormat="1" ht="14.25" outlineLevel="1">
      <c r="A1197" s="7" t="s">
        <v>101</v>
      </c>
      <c r="B1197" s="2" t="s">
        <v>693</v>
      </c>
      <c r="C1197" s="116" t="s">
        <v>1856</v>
      </c>
      <c r="D1197" s="117" t="s">
        <v>2167</v>
      </c>
      <c r="E1197" s="118" t="s">
        <v>2130</v>
      </c>
      <c r="F1197" s="133">
        <v>307.28</v>
      </c>
      <c r="G1197" s="41"/>
      <c r="H1197" s="3">
        <f>ROUND(_xlfn.IFERROR(F1197*G1197," - "),2)</f>
        <v>0</v>
      </c>
      <c r="I1197" s="121" t="e">
        <f>H1197/$G$1758</f>
        <v>#DIV/0!</v>
      </c>
      <c r="J1197" s="122" t="e">
        <f>#REF!</f>
        <v>#REF!</v>
      </c>
    </row>
    <row r="1198" spans="1:10" s="12" customFormat="1" ht="14.25" outlineLevel="1">
      <c r="A1198" s="7" t="s">
        <v>102</v>
      </c>
      <c r="B1198" s="2" t="s">
        <v>153</v>
      </c>
      <c r="C1198" s="116" t="s">
        <v>1856</v>
      </c>
      <c r="D1198" s="117" t="s">
        <v>2158</v>
      </c>
      <c r="E1198" s="118" t="s">
        <v>2130</v>
      </c>
      <c r="F1198" s="133">
        <v>36.71</v>
      </c>
      <c r="G1198" s="41"/>
      <c r="H1198" s="3">
        <f>ROUND(_xlfn.IFERROR(F1198*G1198," - "),2)</f>
        <v>0</v>
      </c>
      <c r="I1198" s="121" t="e">
        <f>H1198/$G$1758</f>
        <v>#DIV/0!</v>
      </c>
      <c r="J1198" s="122" t="e">
        <f>#REF!</f>
        <v>#REF!</v>
      </c>
    </row>
    <row r="1199" spans="1:10" s="12" customFormat="1" ht="14.25" outlineLevel="1">
      <c r="A1199" s="7" t="s">
        <v>103</v>
      </c>
      <c r="B1199" s="5" t="s">
        <v>1246</v>
      </c>
      <c r="C1199" s="116" t="s">
        <v>1856</v>
      </c>
      <c r="D1199" s="117" t="s">
        <v>2161</v>
      </c>
      <c r="E1199" s="118" t="s">
        <v>2130</v>
      </c>
      <c r="F1199" s="119">
        <v>35.78</v>
      </c>
      <c r="G1199" s="41"/>
      <c r="H1199" s="3">
        <f>ROUND(_xlfn.IFERROR(F1199*G1199," - "),2)</f>
        <v>0</v>
      </c>
      <c r="I1199" s="134" t="e">
        <f>H1199/$G$1758</f>
        <v>#DIV/0!</v>
      </c>
      <c r="J1199" s="122" t="e">
        <f>#REF!</f>
        <v>#REF!</v>
      </c>
    </row>
    <row r="1200" spans="1:10" s="12" customFormat="1" ht="14.25" outlineLevel="1">
      <c r="A1200" s="7" t="s">
        <v>104</v>
      </c>
      <c r="B1200" s="20" t="s">
        <v>1038</v>
      </c>
      <c r="C1200" s="116" t="s">
        <v>1856</v>
      </c>
      <c r="D1200" s="117" t="s">
        <v>2283</v>
      </c>
      <c r="E1200" s="118" t="s">
        <v>2130</v>
      </c>
      <c r="F1200" s="119">
        <v>4.38</v>
      </c>
      <c r="G1200" s="41"/>
      <c r="H1200" s="3">
        <f>ROUND(_xlfn.IFERROR(F1200*G1200," - "),2)</f>
        <v>0</v>
      </c>
      <c r="I1200" s="134" t="e">
        <f>H1200/$G$1758</f>
        <v>#DIV/0!</v>
      </c>
      <c r="J1200" s="122" t="e">
        <f>#REF!</f>
        <v>#REF!</v>
      </c>
    </row>
    <row r="1201" spans="1:10" s="12" customFormat="1" ht="14.25" outlineLevel="1">
      <c r="A1201" s="7" t="s">
        <v>645</v>
      </c>
      <c r="B1201" s="20" t="s">
        <v>1039</v>
      </c>
      <c r="C1201" s="116" t="s">
        <v>1856</v>
      </c>
      <c r="D1201" s="117" t="s">
        <v>2284</v>
      </c>
      <c r="E1201" s="118" t="s">
        <v>2150</v>
      </c>
      <c r="F1201" s="119">
        <v>5.78</v>
      </c>
      <c r="G1201" s="41"/>
      <c r="H1201" s="3">
        <f>ROUND(_xlfn.IFERROR(F1201*G1201," - "),2)</f>
        <v>0</v>
      </c>
      <c r="I1201" s="134" t="e">
        <f>H1201/$G$1758</f>
        <v>#DIV/0!</v>
      </c>
      <c r="J1201" s="122" t="e">
        <f>#REF!</f>
        <v>#REF!</v>
      </c>
    </row>
    <row r="1202" spans="1:10" s="12" customFormat="1" ht="14.25" outlineLevel="1">
      <c r="A1202" s="7" t="s">
        <v>712</v>
      </c>
      <c r="B1202" s="5" t="s">
        <v>1040</v>
      </c>
      <c r="C1202" s="116" t="s">
        <v>1856</v>
      </c>
      <c r="D1202" s="117" t="s">
        <v>2160</v>
      </c>
      <c r="E1202" s="118" t="s">
        <v>2130</v>
      </c>
      <c r="F1202" s="119">
        <v>28.28</v>
      </c>
      <c r="G1202" s="41"/>
      <c r="H1202" s="3">
        <f>ROUND(_xlfn.IFERROR(F1202*G1202," - "),2)</f>
        <v>0</v>
      </c>
      <c r="I1202" s="134" t="e">
        <f>H1202/$G$1758</f>
        <v>#DIV/0!</v>
      </c>
      <c r="J1202" s="122" t="e">
        <f>#REF!</f>
        <v>#REF!</v>
      </c>
    </row>
    <row r="1203" spans="1:10" s="12" customFormat="1" ht="14.25" outlineLevel="1">
      <c r="A1203" s="7" t="s">
        <v>714</v>
      </c>
      <c r="B1203" s="5" t="s">
        <v>639</v>
      </c>
      <c r="C1203" s="116" t="s">
        <v>1856</v>
      </c>
      <c r="D1203" s="117" t="s">
        <v>2178</v>
      </c>
      <c r="E1203" s="118" t="s">
        <v>659</v>
      </c>
      <c r="F1203" s="119">
        <v>600</v>
      </c>
      <c r="G1203" s="41"/>
      <c r="H1203" s="3">
        <f>ROUND(_xlfn.IFERROR(F1203*G1203," - "),2)</f>
        <v>0</v>
      </c>
      <c r="I1203" s="134" t="e">
        <f>H1203/$G$1758</f>
        <v>#DIV/0!</v>
      </c>
      <c r="J1203" s="122" t="e">
        <f>#REF!</f>
        <v>#REF!</v>
      </c>
    </row>
    <row r="1204" spans="1:10" s="12" customFormat="1" ht="38.25" outlineLevel="1">
      <c r="A1204" s="7" t="s">
        <v>1627</v>
      </c>
      <c r="B1204" s="20">
        <v>102073</v>
      </c>
      <c r="C1204" s="116" t="s">
        <v>2127</v>
      </c>
      <c r="D1204" s="117" t="s">
        <v>2397</v>
      </c>
      <c r="E1204" s="118" t="s">
        <v>2150</v>
      </c>
      <c r="F1204" s="119">
        <v>6.63</v>
      </c>
      <c r="G1204" s="41"/>
      <c r="H1204" s="3">
        <f>ROUND(_xlfn.IFERROR(F1204*G1204," - "),2)</f>
        <v>0</v>
      </c>
      <c r="I1204" s="134" t="e">
        <f>H1204/$G$1758</f>
        <v>#DIV/0!</v>
      </c>
      <c r="J1204" s="122" t="e">
        <f>#REF!</f>
        <v>#REF!</v>
      </c>
    </row>
    <row r="1205" spans="1:10" s="12" customFormat="1" ht="14.25" outlineLevel="1">
      <c r="A1205" s="7" t="s">
        <v>1628</v>
      </c>
      <c r="B1205" s="5" t="s">
        <v>333</v>
      </c>
      <c r="C1205" s="116" t="s">
        <v>1856</v>
      </c>
      <c r="D1205" s="117" t="s">
        <v>2159</v>
      </c>
      <c r="E1205" s="118" t="s">
        <v>2130</v>
      </c>
      <c r="F1205" s="119">
        <v>123.43</v>
      </c>
      <c r="G1205" s="41"/>
      <c r="H1205" s="3">
        <f>ROUND(_xlfn.IFERROR(F1205*G1205," - "),2)</f>
        <v>0</v>
      </c>
      <c r="I1205" s="134" t="e">
        <f>H1205/$G$1758</f>
        <v>#DIV/0!</v>
      </c>
      <c r="J1205" s="122" t="e">
        <f>#REF!</f>
        <v>#REF!</v>
      </c>
    </row>
    <row r="1206" spans="1:10" s="12" customFormat="1" ht="14.25" outlineLevel="1">
      <c r="A1206" s="7" t="s">
        <v>1629</v>
      </c>
      <c r="B1206" s="5" t="s">
        <v>154</v>
      </c>
      <c r="C1206" s="116" t="s">
        <v>1856</v>
      </c>
      <c r="D1206" s="117" t="s">
        <v>2162</v>
      </c>
      <c r="E1206" s="118" t="s">
        <v>660</v>
      </c>
      <c r="F1206" s="119">
        <v>13.2</v>
      </c>
      <c r="G1206" s="41"/>
      <c r="H1206" s="3">
        <f>ROUND(_xlfn.IFERROR(F1206*G1206," - "),2)</f>
        <v>0</v>
      </c>
      <c r="I1206" s="134" t="e">
        <f>H1206/$G$1758</f>
        <v>#DIV/0!</v>
      </c>
      <c r="J1206" s="122" t="e">
        <f>#REF!</f>
        <v>#REF!</v>
      </c>
    </row>
    <row r="1207" spans="1:10" s="12" customFormat="1" ht="14.25" outlineLevel="1">
      <c r="A1207" s="7" t="s">
        <v>1630</v>
      </c>
      <c r="B1207" s="20" t="s">
        <v>1626</v>
      </c>
      <c r="C1207" s="116" t="s">
        <v>1856</v>
      </c>
      <c r="D1207" s="117" t="s">
        <v>2398</v>
      </c>
      <c r="E1207" s="118" t="s">
        <v>2130</v>
      </c>
      <c r="F1207" s="119">
        <v>369.44</v>
      </c>
      <c r="G1207" s="41"/>
      <c r="H1207" s="3">
        <f>ROUND(_xlfn.IFERROR(F1207*G1207," - "),2)</f>
        <v>0</v>
      </c>
      <c r="I1207" s="134" t="e">
        <f>H1207/$G$1758</f>
        <v>#DIV/0!</v>
      </c>
      <c r="J1207" s="122" t="e">
        <f>#REF!</f>
        <v>#REF!</v>
      </c>
    </row>
    <row r="1208" spans="1:10" s="12" customFormat="1" ht="25.5" outlineLevel="1">
      <c r="A1208" s="7" t="s">
        <v>1631</v>
      </c>
      <c r="B1208" s="5" t="s">
        <v>329</v>
      </c>
      <c r="C1208" s="116" t="s">
        <v>1856</v>
      </c>
      <c r="D1208" s="117" t="s">
        <v>2170</v>
      </c>
      <c r="E1208" s="118" t="s">
        <v>2130</v>
      </c>
      <c r="F1208" s="119">
        <v>183.32</v>
      </c>
      <c r="G1208" s="41"/>
      <c r="H1208" s="3">
        <f>ROUND(_xlfn.IFERROR(F1208*G1208," - "),2)</f>
        <v>0</v>
      </c>
      <c r="I1208" s="134" t="e">
        <f>H1208/$G$1758</f>
        <v>#DIV/0!</v>
      </c>
      <c r="J1208" s="122" t="e">
        <f>#REF!</f>
        <v>#REF!</v>
      </c>
    </row>
    <row r="1209" spans="1:10" s="12" customFormat="1" ht="25.5" outlineLevel="1">
      <c r="A1209" s="7" t="s">
        <v>1632</v>
      </c>
      <c r="B1209" s="5" t="s">
        <v>790</v>
      </c>
      <c r="C1209" s="116" t="s">
        <v>1856</v>
      </c>
      <c r="D1209" s="117" t="s">
        <v>2171</v>
      </c>
      <c r="E1209" s="118" t="s">
        <v>660</v>
      </c>
      <c r="F1209" s="119">
        <v>58.28</v>
      </c>
      <c r="G1209" s="41"/>
      <c r="H1209" s="3">
        <f>ROUND(_xlfn.IFERROR(F1209*G1209," - "),2)</f>
        <v>0</v>
      </c>
      <c r="I1209" s="134" t="e">
        <f>H1209/$G$1758</f>
        <v>#DIV/0!</v>
      </c>
      <c r="J1209" s="122" t="e">
        <f>#REF!</f>
        <v>#REF!</v>
      </c>
    </row>
    <row r="1210" spans="1:10" s="12" customFormat="1" ht="25.5" outlineLevel="1">
      <c r="A1210" s="7" t="s">
        <v>1633</v>
      </c>
      <c r="B1210" s="17" t="s">
        <v>169</v>
      </c>
      <c r="C1210" s="116" t="s">
        <v>1856</v>
      </c>
      <c r="D1210" s="117" t="s">
        <v>2399</v>
      </c>
      <c r="E1210" s="118" t="s">
        <v>660</v>
      </c>
      <c r="F1210" s="119">
        <v>29.55</v>
      </c>
      <c r="G1210" s="41"/>
      <c r="H1210" s="3">
        <f>ROUND(_xlfn.IFERROR(F1210*G1210," - "),2)</f>
        <v>0</v>
      </c>
      <c r="I1210" s="134" t="e">
        <f>H1210/$G$1758</f>
        <v>#DIV/0!</v>
      </c>
      <c r="J1210" s="122" t="e">
        <f>#REF!</f>
        <v>#REF!</v>
      </c>
    </row>
    <row r="1211" spans="1:10" s="12" customFormat="1" ht="14.25" outlineLevel="1">
      <c r="A1211" s="7" t="s">
        <v>1634</v>
      </c>
      <c r="B1211" s="17" t="s">
        <v>753</v>
      </c>
      <c r="C1211" s="116" t="s">
        <v>1856</v>
      </c>
      <c r="D1211" s="117" t="s">
        <v>2173</v>
      </c>
      <c r="E1211" s="118" t="s">
        <v>660</v>
      </c>
      <c r="F1211" s="119">
        <v>1</v>
      </c>
      <c r="G1211" s="41"/>
      <c r="H1211" s="3">
        <f>ROUND(_xlfn.IFERROR(F1211*G1211," - "),2)</f>
        <v>0</v>
      </c>
      <c r="I1211" s="134" t="e">
        <f>H1211/$G$1758</f>
        <v>#DIV/0!</v>
      </c>
      <c r="J1211" s="122" t="e">
        <f>#REF!</f>
        <v>#REF!</v>
      </c>
    </row>
    <row r="1212" spans="1:10" s="12" customFormat="1" ht="14.25" outlineLevel="1">
      <c r="A1212" s="7" t="s">
        <v>1635</v>
      </c>
      <c r="B1212" s="17" t="s">
        <v>170</v>
      </c>
      <c r="C1212" s="116" t="s">
        <v>1856</v>
      </c>
      <c r="D1212" s="117" t="s">
        <v>2377</v>
      </c>
      <c r="E1212" s="118" t="s">
        <v>660</v>
      </c>
      <c r="F1212" s="119">
        <v>8.1</v>
      </c>
      <c r="G1212" s="41"/>
      <c r="H1212" s="3">
        <f>ROUND(_xlfn.IFERROR(F1212*G1212," - "),2)</f>
        <v>0</v>
      </c>
      <c r="I1212" s="134" t="e">
        <f>H1212/$G$1758</f>
        <v>#DIV/0!</v>
      </c>
      <c r="J1212" s="122" t="e">
        <f>#REF!</f>
        <v>#REF!</v>
      </c>
    </row>
    <row r="1213" spans="1:10" s="12" customFormat="1" ht="25.5" outlineLevel="1">
      <c r="A1213" s="7" t="s">
        <v>1636</v>
      </c>
      <c r="B1213" s="17" t="s">
        <v>331</v>
      </c>
      <c r="C1213" s="116" t="s">
        <v>1856</v>
      </c>
      <c r="D1213" s="117" t="s">
        <v>2287</v>
      </c>
      <c r="E1213" s="118" t="s">
        <v>660</v>
      </c>
      <c r="F1213" s="119">
        <v>1</v>
      </c>
      <c r="G1213" s="41"/>
      <c r="H1213" s="3">
        <f>ROUND(_xlfn.IFERROR(F1213*G1213," - "),2)</f>
        <v>0</v>
      </c>
      <c r="I1213" s="134" t="e">
        <f>H1213/$G$1758</f>
        <v>#DIV/0!</v>
      </c>
      <c r="J1213" s="122" t="e">
        <f>#REF!</f>
        <v>#REF!</v>
      </c>
    </row>
    <row r="1214" spans="1:10" s="12" customFormat="1" ht="25.5" outlineLevel="1">
      <c r="A1214" s="7" t="s">
        <v>1637</v>
      </c>
      <c r="B1214" s="17" t="s">
        <v>1267</v>
      </c>
      <c r="C1214" s="116" t="s">
        <v>1856</v>
      </c>
      <c r="D1214" s="117" t="s">
        <v>2288</v>
      </c>
      <c r="E1214" s="118" t="s">
        <v>660</v>
      </c>
      <c r="F1214" s="119">
        <v>11</v>
      </c>
      <c r="G1214" s="41"/>
      <c r="H1214" s="3">
        <f>ROUND(_xlfn.IFERROR(F1214*G1214," - "),2)</f>
        <v>0</v>
      </c>
      <c r="I1214" s="134" t="e">
        <f>H1214/$G$1758</f>
        <v>#DIV/0!</v>
      </c>
      <c r="J1214" s="122" t="e">
        <f>#REF!</f>
        <v>#REF!</v>
      </c>
    </row>
    <row r="1215" spans="1:10" s="12" customFormat="1" ht="38.25" outlineLevel="1">
      <c r="A1215" s="7" t="s">
        <v>1638</v>
      </c>
      <c r="B1215" s="17" t="s">
        <v>305</v>
      </c>
      <c r="C1215" s="116" t="s">
        <v>2128</v>
      </c>
      <c r="D1215" s="135" t="s">
        <v>801</v>
      </c>
      <c r="E1215" s="118" t="s">
        <v>2130</v>
      </c>
      <c r="F1215" s="119">
        <v>85.47</v>
      </c>
      <c r="G1215" s="41"/>
      <c r="H1215" s="3">
        <f>ROUND(_xlfn.IFERROR(F1215*G1215," - "),2)</f>
        <v>0</v>
      </c>
      <c r="I1215" s="134" t="e">
        <f>H1215/$G$1758</f>
        <v>#DIV/0!</v>
      </c>
      <c r="J1215" s="122" t="e">
        <f>#REF!</f>
        <v>#REF!</v>
      </c>
    </row>
    <row r="1216" spans="1:10" s="12" customFormat="1" ht="14.25" outlineLevel="1">
      <c r="A1216" s="259" t="s">
        <v>105</v>
      </c>
      <c r="B1216" s="261"/>
      <c r="C1216" s="125"/>
      <c r="D1216" s="126" t="s">
        <v>1139</v>
      </c>
      <c r="E1216" s="127">
        <f>SUM(H1217:H1225)</f>
        <v>0</v>
      </c>
      <c r="F1216" s="127"/>
      <c r="G1216" s="127"/>
      <c r="H1216" s="127"/>
      <c r="I1216" s="128" t="e">
        <f>E1216/$G$1758</f>
        <v>#DIV/0!</v>
      </c>
      <c r="J1216" s="122" t="e">
        <f>#REF!</f>
        <v>#REF!</v>
      </c>
    </row>
    <row r="1217" spans="1:10" s="12" customFormat="1" ht="14.25" outlineLevel="1">
      <c r="A1217" s="7" t="s">
        <v>106</v>
      </c>
      <c r="B1217" s="20" t="s">
        <v>1640</v>
      </c>
      <c r="C1217" s="116" t="s">
        <v>1856</v>
      </c>
      <c r="D1217" s="117" t="s">
        <v>2400</v>
      </c>
      <c r="E1217" s="118" t="s">
        <v>2130</v>
      </c>
      <c r="F1217" s="119">
        <v>26.77</v>
      </c>
      <c r="G1217" s="41"/>
      <c r="H1217" s="3">
        <f>ROUND(_xlfn.IFERROR(F1217*G1217," - "),2)</f>
        <v>0</v>
      </c>
      <c r="I1217" s="134" t="e">
        <f>H1217/$G$1758</f>
        <v>#DIV/0!</v>
      </c>
      <c r="J1217" s="122" t="e">
        <f>#REF!</f>
        <v>#REF!</v>
      </c>
    </row>
    <row r="1218" spans="1:10" s="12" customFormat="1" ht="14.25" outlineLevel="1">
      <c r="A1218" s="7" t="s">
        <v>107</v>
      </c>
      <c r="B1218" s="20" t="s">
        <v>707</v>
      </c>
      <c r="C1218" s="116" t="s">
        <v>1856</v>
      </c>
      <c r="D1218" s="117" t="s">
        <v>2325</v>
      </c>
      <c r="E1218" s="118" t="s">
        <v>2130</v>
      </c>
      <c r="F1218" s="119">
        <v>41.83</v>
      </c>
      <c r="G1218" s="41"/>
      <c r="H1218" s="3">
        <f>ROUND(_xlfn.IFERROR(F1218*G1218," - "),2)</f>
        <v>0</v>
      </c>
      <c r="I1218" s="134" t="e">
        <f>H1218/$G$1758</f>
        <v>#DIV/0!</v>
      </c>
      <c r="J1218" s="122" t="e">
        <f>#REF!</f>
        <v>#REF!</v>
      </c>
    </row>
    <row r="1219" spans="1:10" s="12" customFormat="1" ht="14.25" outlineLevel="1">
      <c r="A1219" s="7" t="s">
        <v>108</v>
      </c>
      <c r="B1219" s="20" t="s">
        <v>1639</v>
      </c>
      <c r="C1219" s="116" t="s">
        <v>1856</v>
      </c>
      <c r="D1219" s="117" t="s">
        <v>2401</v>
      </c>
      <c r="E1219" s="118" t="s">
        <v>2130</v>
      </c>
      <c r="F1219" s="119">
        <v>40.27</v>
      </c>
      <c r="G1219" s="41"/>
      <c r="H1219" s="3">
        <f>ROUND(_xlfn.IFERROR(F1219*G1219," - "),2)</f>
        <v>0</v>
      </c>
      <c r="I1219" s="134" t="e">
        <f>H1219/$G$1758</f>
        <v>#DIV/0!</v>
      </c>
      <c r="J1219" s="122" t="e">
        <f>#REF!</f>
        <v>#REF!</v>
      </c>
    </row>
    <row r="1220" spans="1:10" s="12" customFormat="1" ht="14.25" outlineLevel="1">
      <c r="A1220" s="7" t="s">
        <v>109</v>
      </c>
      <c r="B1220" s="20" t="s">
        <v>1812</v>
      </c>
      <c r="C1220" s="116" t="s">
        <v>1856</v>
      </c>
      <c r="D1220" s="117" t="s">
        <v>2175</v>
      </c>
      <c r="E1220" s="118" t="s">
        <v>660</v>
      </c>
      <c r="F1220" s="119">
        <v>23.73</v>
      </c>
      <c r="G1220" s="41"/>
      <c r="H1220" s="3">
        <f>ROUND(_xlfn.IFERROR(F1220*G1220," - "),2)</f>
        <v>0</v>
      </c>
      <c r="I1220" s="134" t="e">
        <f>H1220/$G$1758</f>
        <v>#DIV/0!</v>
      </c>
      <c r="J1220" s="122" t="e">
        <f>#REF!</f>
        <v>#REF!</v>
      </c>
    </row>
    <row r="1221" spans="1:10" s="12" customFormat="1" ht="25.5" outlineLevel="1">
      <c r="A1221" s="7" t="s">
        <v>110</v>
      </c>
      <c r="B1221" s="20">
        <v>93201</v>
      </c>
      <c r="C1221" s="116" t="s">
        <v>2127</v>
      </c>
      <c r="D1221" s="117" t="s">
        <v>2176</v>
      </c>
      <c r="E1221" s="118" t="s">
        <v>660</v>
      </c>
      <c r="F1221" s="119">
        <v>36.17</v>
      </c>
      <c r="G1221" s="41"/>
      <c r="H1221" s="3">
        <f>ROUND(_xlfn.IFERROR(F1221*G1221," - "),2)</f>
        <v>0</v>
      </c>
      <c r="I1221" s="134" t="e">
        <f>H1221/$G$1758</f>
        <v>#DIV/0!</v>
      </c>
      <c r="J1221" s="122" t="e">
        <f>#REF!</f>
        <v>#REF!</v>
      </c>
    </row>
    <row r="1222" spans="1:10" s="12" customFormat="1" ht="14.25" outlineLevel="1">
      <c r="A1222" s="7" t="s">
        <v>112</v>
      </c>
      <c r="B1222" s="5" t="s">
        <v>1038</v>
      </c>
      <c r="C1222" s="116" t="s">
        <v>1856</v>
      </c>
      <c r="D1222" s="117" t="s">
        <v>2283</v>
      </c>
      <c r="E1222" s="118" t="s">
        <v>2130</v>
      </c>
      <c r="F1222" s="119">
        <v>4.02</v>
      </c>
      <c r="G1222" s="41"/>
      <c r="H1222" s="3">
        <f>ROUND(_xlfn.IFERROR(F1222*G1222," - "),2)</f>
        <v>0</v>
      </c>
      <c r="I1222" s="134" t="e">
        <f>H1222/$G$1758</f>
        <v>#DIV/0!</v>
      </c>
      <c r="J1222" s="122" t="e">
        <f>#REF!</f>
        <v>#REF!</v>
      </c>
    </row>
    <row r="1223" spans="1:10" s="12" customFormat="1" ht="14.25" outlineLevel="1">
      <c r="A1223" s="7" t="s">
        <v>113</v>
      </c>
      <c r="B1223" s="5" t="s">
        <v>639</v>
      </c>
      <c r="C1223" s="116" t="s">
        <v>1856</v>
      </c>
      <c r="D1223" s="117" t="s">
        <v>2178</v>
      </c>
      <c r="E1223" s="118" t="s">
        <v>659</v>
      </c>
      <c r="F1223" s="119">
        <v>50</v>
      </c>
      <c r="G1223" s="41"/>
      <c r="H1223" s="3">
        <f>ROUND(_xlfn.IFERROR(F1223*G1223," - "),2)</f>
        <v>0</v>
      </c>
      <c r="I1223" s="134" t="e">
        <f>H1223/$G$1758</f>
        <v>#DIV/0!</v>
      </c>
      <c r="J1223" s="122" t="e">
        <f>#REF!</f>
        <v>#REF!</v>
      </c>
    </row>
    <row r="1224" spans="1:10" s="12" customFormat="1" ht="14.25" outlineLevel="1">
      <c r="A1224" s="7" t="s">
        <v>611</v>
      </c>
      <c r="B1224" s="5" t="s">
        <v>704</v>
      </c>
      <c r="C1224" s="116" t="s">
        <v>1856</v>
      </c>
      <c r="D1224" s="117" t="s">
        <v>2179</v>
      </c>
      <c r="E1224" s="118" t="s">
        <v>2150</v>
      </c>
      <c r="F1224" s="119">
        <v>2.34</v>
      </c>
      <c r="G1224" s="41"/>
      <c r="H1224" s="3">
        <f>ROUND(_xlfn.IFERROR(F1224*G1224," - "),2)</f>
        <v>0</v>
      </c>
      <c r="I1224" s="134" t="e">
        <f>H1224/$G$1758</f>
        <v>#DIV/0!</v>
      </c>
      <c r="J1224" s="122" t="e">
        <f>#REF!</f>
        <v>#REF!</v>
      </c>
    </row>
    <row r="1225" spans="1:10" s="12" customFormat="1" ht="14.25" outlineLevel="1">
      <c r="A1225" s="7" t="s">
        <v>679</v>
      </c>
      <c r="B1225" s="5" t="s">
        <v>694</v>
      </c>
      <c r="C1225" s="116" t="s">
        <v>1856</v>
      </c>
      <c r="D1225" s="117" t="s">
        <v>2390</v>
      </c>
      <c r="E1225" s="118" t="s">
        <v>2130</v>
      </c>
      <c r="F1225" s="119">
        <v>0.6</v>
      </c>
      <c r="G1225" s="41"/>
      <c r="H1225" s="3">
        <f>ROUND(_xlfn.IFERROR(F1225*G1225," - "),2)</f>
        <v>0</v>
      </c>
      <c r="I1225" s="134" t="e">
        <f>H1225/$G$1758</f>
        <v>#DIV/0!</v>
      </c>
      <c r="J1225" s="122" t="e">
        <f>#REF!</f>
        <v>#REF!</v>
      </c>
    </row>
    <row r="1226" spans="1:10" s="12" customFormat="1" ht="14.25" outlineLevel="1">
      <c r="A1226" s="259" t="s">
        <v>114</v>
      </c>
      <c r="B1226" s="261"/>
      <c r="C1226" s="125"/>
      <c r="D1226" s="126" t="s">
        <v>1140</v>
      </c>
      <c r="E1226" s="127">
        <f>SUM(H1227:H1235)</f>
        <v>0</v>
      </c>
      <c r="F1226" s="127"/>
      <c r="G1226" s="127"/>
      <c r="H1226" s="127"/>
      <c r="I1226" s="128" t="e">
        <f>E1226/$G$1758</f>
        <v>#DIV/0!</v>
      </c>
      <c r="J1226" s="122" t="e">
        <f>#REF!</f>
        <v>#REF!</v>
      </c>
    </row>
    <row r="1227" spans="1:10" s="12" customFormat="1" ht="14.25" outlineLevel="1">
      <c r="A1227" s="7" t="s">
        <v>115</v>
      </c>
      <c r="B1227" s="5" t="s">
        <v>141</v>
      </c>
      <c r="C1227" s="116" t="s">
        <v>1856</v>
      </c>
      <c r="D1227" s="117" t="s">
        <v>244</v>
      </c>
      <c r="E1227" s="118" t="s">
        <v>2130</v>
      </c>
      <c r="F1227" s="119">
        <v>191.71</v>
      </c>
      <c r="G1227" s="41"/>
      <c r="H1227" s="3">
        <f>ROUND(_xlfn.IFERROR(F1227*G1227," - "),2)</f>
        <v>0</v>
      </c>
      <c r="I1227" s="134" t="e">
        <f>H1227/$G$1758</f>
        <v>#DIV/0!</v>
      </c>
      <c r="J1227" s="122" t="e">
        <f>#REF!</f>
        <v>#REF!</v>
      </c>
    </row>
    <row r="1228" spans="1:10" s="13" customFormat="1" ht="12.75" outlineLevel="1">
      <c r="A1228" s="7" t="s">
        <v>680</v>
      </c>
      <c r="B1228" s="136" t="s">
        <v>143</v>
      </c>
      <c r="C1228" s="116" t="s">
        <v>1856</v>
      </c>
      <c r="D1228" s="117" t="s">
        <v>2184</v>
      </c>
      <c r="E1228" s="118" t="s">
        <v>2130</v>
      </c>
      <c r="F1228" s="137">
        <v>191.71</v>
      </c>
      <c r="G1228" s="41"/>
      <c r="H1228" s="3">
        <f>ROUND(_xlfn.IFERROR(F1228*G1228," - "),2)</f>
        <v>0</v>
      </c>
      <c r="I1228" s="134" t="e">
        <f>H1228/$G$1758</f>
        <v>#DIV/0!</v>
      </c>
      <c r="J1228" s="122" t="e">
        <f>#REF!</f>
        <v>#REF!</v>
      </c>
    </row>
    <row r="1229" spans="1:10" s="13" customFormat="1" ht="12.75" outlineLevel="1">
      <c r="A1229" s="7" t="s">
        <v>1641</v>
      </c>
      <c r="B1229" s="17" t="s">
        <v>145</v>
      </c>
      <c r="C1229" s="116" t="s">
        <v>1856</v>
      </c>
      <c r="D1229" s="117" t="s">
        <v>245</v>
      </c>
      <c r="E1229" s="118" t="s">
        <v>2130</v>
      </c>
      <c r="F1229" s="137">
        <v>213.71</v>
      </c>
      <c r="G1229" s="41"/>
      <c r="H1229" s="3">
        <f>ROUND(_xlfn.IFERROR(F1229*G1229," - "),2)</f>
        <v>0</v>
      </c>
      <c r="I1229" s="123" t="e">
        <f>H1229/$G$1758</f>
        <v>#DIV/0!</v>
      </c>
      <c r="J1229" s="122" t="e">
        <f>#REF!</f>
        <v>#REF!</v>
      </c>
    </row>
    <row r="1230" spans="1:10" s="13" customFormat="1" ht="12.75" outlineLevel="1">
      <c r="A1230" s="7" t="s">
        <v>1642</v>
      </c>
      <c r="B1230" s="20" t="s">
        <v>243</v>
      </c>
      <c r="C1230" s="116" t="s">
        <v>2128</v>
      </c>
      <c r="D1230" s="117" t="s">
        <v>2153</v>
      </c>
      <c r="E1230" s="118" t="s">
        <v>2150</v>
      </c>
      <c r="F1230" s="137">
        <v>15.26</v>
      </c>
      <c r="G1230" s="41"/>
      <c r="H1230" s="3">
        <f>ROUND(_xlfn.IFERROR(F1230*G1230," - "),2)</f>
        <v>0</v>
      </c>
      <c r="I1230" s="134" t="e">
        <f>H1230/$G$1758</f>
        <v>#DIV/0!</v>
      </c>
      <c r="J1230" s="122" t="e">
        <f>#REF!</f>
        <v>#REF!</v>
      </c>
    </row>
    <row r="1231" spans="1:10" s="13" customFormat="1" ht="12.75" outlineLevel="1">
      <c r="A1231" s="7" t="s">
        <v>1643</v>
      </c>
      <c r="B1231" s="5" t="s">
        <v>258</v>
      </c>
      <c r="C1231" s="116" t="s">
        <v>2128</v>
      </c>
      <c r="D1231" s="135" t="s">
        <v>2132</v>
      </c>
      <c r="E1231" s="118" t="s">
        <v>2130</v>
      </c>
      <c r="F1231" s="144">
        <v>201.63</v>
      </c>
      <c r="G1231" s="41"/>
      <c r="H1231" s="3">
        <f>ROUND(_xlfn.IFERROR(F1231*G1231," - "),2)</f>
        <v>0</v>
      </c>
      <c r="I1231" s="134" t="e">
        <f>H1231/$G$1758</f>
        <v>#DIV/0!</v>
      </c>
      <c r="J1231" s="122" t="e">
        <f>#REF!</f>
        <v>#REF!</v>
      </c>
    </row>
    <row r="1232" spans="1:10" s="13" customFormat="1" ht="12.75" outlineLevel="1">
      <c r="A1232" s="7" t="s">
        <v>1644</v>
      </c>
      <c r="B1232" s="5" t="s">
        <v>791</v>
      </c>
      <c r="C1232" s="116" t="s">
        <v>1856</v>
      </c>
      <c r="D1232" s="135" t="s">
        <v>808</v>
      </c>
      <c r="E1232" s="118" t="s">
        <v>2130</v>
      </c>
      <c r="F1232" s="144">
        <v>97.22</v>
      </c>
      <c r="G1232" s="41"/>
      <c r="H1232" s="3">
        <f>ROUND(_xlfn.IFERROR(F1232*G1232," - "),2)</f>
        <v>0</v>
      </c>
      <c r="I1232" s="134" t="e">
        <f>H1232/$G$1758</f>
        <v>#DIV/0!</v>
      </c>
      <c r="J1232" s="122" t="e">
        <f>#REF!</f>
        <v>#REF!</v>
      </c>
    </row>
    <row r="1233" spans="1:10" s="12" customFormat="1" ht="14.25" outlineLevel="1">
      <c r="A1233" s="7" t="s">
        <v>1645</v>
      </c>
      <c r="B1233" s="5" t="s">
        <v>147</v>
      </c>
      <c r="C1233" s="116" t="s">
        <v>1856</v>
      </c>
      <c r="D1233" s="117" t="s">
        <v>2185</v>
      </c>
      <c r="E1233" s="118" t="s">
        <v>2130</v>
      </c>
      <c r="F1233" s="119">
        <v>207.51</v>
      </c>
      <c r="G1233" s="41"/>
      <c r="H1233" s="3">
        <f>ROUND(_xlfn.IFERROR(F1233*G1233," - "),2)</f>
        <v>0</v>
      </c>
      <c r="I1233" s="134" t="e">
        <f>H1233/$G$1758</f>
        <v>#DIV/0!</v>
      </c>
      <c r="J1233" s="122" t="e">
        <f>#REF!</f>
        <v>#REF!</v>
      </c>
    </row>
    <row r="1234" spans="1:10" s="12" customFormat="1" ht="25.5" outlineLevel="1">
      <c r="A1234" s="7" t="s">
        <v>1646</v>
      </c>
      <c r="B1234" s="5" t="s">
        <v>340</v>
      </c>
      <c r="C1234" s="116" t="s">
        <v>1856</v>
      </c>
      <c r="D1234" s="117" t="s">
        <v>2186</v>
      </c>
      <c r="E1234" s="118" t="s">
        <v>2130</v>
      </c>
      <c r="F1234" s="119">
        <v>16.01</v>
      </c>
      <c r="G1234" s="41"/>
      <c r="H1234" s="3">
        <f>ROUND(_xlfn.IFERROR(F1234*G1234," - "),2)</f>
        <v>0</v>
      </c>
      <c r="I1234" s="134" t="e">
        <f>H1234/$G$1758</f>
        <v>#DIV/0!</v>
      </c>
      <c r="J1234" s="122" t="e">
        <f>#REF!</f>
        <v>#REF!</v>
      </c>
    </row>
    <row r="1235" spans="1:10" s="12" customFormat="1" ht="14.25" outlineLevel="1">
      <c r="A1235" s="7" t="s">
        <v>1647</v>
      </c>
      <c r="B1235" s="5" t="s">
        <v>797</v>
      </c>
      <c r="C1235" s="116" t="s">
        <v>1856</v>
      </c>
      <c r="D1235" s="117" t="s">
        <v>2187</v>
      </c>
      <c r="E1235" s="118" t="s">
        <v>660</v>
      </c>
      <c r="F1235" s="119">
        <v>29.02</v>
      </c>
      <c r="G1235" s="41"/>
      <c r="H1235" s="3">
        <f>ROUND(_xlfn.IFERROR(F1235*G1235," - "),2)</f>
        <v>0</v>
      </c>
      <c r="I1235" s="134" t="e">
        <f>H1235/$G$1758</f>
        <v>#DIV/0!</v>
      </c>
      <c r="J1235" s="122" t="e">
        <f>#REF!</f>
        <v>#REF!</v>
      </c>
    </row>
    <row r="1236" spans="1:10" s="12" customFormat="1" ht="14.25" outlineLevel="1">
      <c r="A1236" s="259" t="s">
        <v>118</v>
      </c>
      <c r="B1236" s="261"/>
      <c r="C1236" s="125"/>
      <c r="D1236" s="126" t="s">
        <v>1130</v>
      </c>
      <c r="E1236" s="127">
        <f>SUM(H1237:H1249)</f>
        <v>0</v>
      </c>
      <c r="F1236" s="127"/>
      <c r="G1236" s="127"/>
      <c r="H1236" s="127"/>
      <c r="I1236" s="128" t="e">
        <f>E1236/$G$1758</f>
        <v>#DIV/0!</v>
      </c>
      <c r="J1236" s="122" t="e">
        <f>#REF!</f>
        <v>#REF!</v>
      </c>
    </row>
    <row r="1237" spans="1:10" s="12" customFormat="1" ht="25.5" outlineLevel="1">
      <c r="A1237" s="7" t="s">
        <v>119</v>
      </c>
      <c r="B1237" s="2" t="s">
        <v>254</v>
      </c>
      <c r="C1237" s="116" t="s">
        <v>2128</v>
      </c>
      <c r="D1237" s="117" t="s">
        <v>2188</v>
      </c>
      <c r="E1237" s="118" t="s">
        <v>86</v>
      </c>
      <c r="F1237" s="133">
        <v>2</v>
      </c>
      <c r="G1237" s="41"/>
      <c r="H1237" s="3">
        <f>ROUND(_xlfn.IFERROR(F1237*G1237," - "),2)</f>
        <v>0</v>
      </c>
      <c r="I1237" s="121" t="e">
        <f>H1237/$G$1758</f>
        <v>#DIV/0!</v>
      </c>
      <c r="J1237" s="122" t="e">
        <f>#REF!</f>
        <v>#REF!</v>
      </c>
    </row>
    <row r="1238" spans="1:10" s="12" customFormat="1" ht="25.5" outlineLevel="1">
      <c r="A1238" s="7" t="s">
        <v>121</v>
      </c>
      <c r="B1238" s="5" t="s">
        <v>255</v>
      </c>
      <c r="C1238" s="116" t="s">
        <v>2128</v>
      </c>
      <c r="D1238" s="117" t="s">
        <v>2189</v>
      </c>
      <c r="E1238" s="118" t="s">
        <v>86</v>
      </c>
      <c r="F1238" s="119">
        <v>2</v>
      </c>
      <c r="G1238" s="41"/>
      <c r="H1238" s="3">
        <f>ROUND(_xlfn.IFERROR(F1238*G1238," - "),2)</f>
        <v>0</v>
      </c>
      <c r="I1238" s="134" t="e">
        <f>H1238/$G$1758</f>
        <v>#DIV/0!</v>
      </c>
      <c r="J1238" s="122" t="e">
        <f>#REF!</f>
        <v>#REF!</v>
      </c>
    </row>
    <row r="1239" spans="1:10" s="12" customFormat="1" ht="14.25" outlineLevel="1">
      <c r="A1239" s="7" t="s">
        <v>744</v>
      </c>
      <c r="B1239" s="5" t="s">
        <v>301</v>
      </c>
      <c r="C1239" s="116" t="s">
        <v>2128</v>
      </c>
      <c r="D1239" s="117" t="s">
        <v>2190</v>
      </c>
      <c r="E1239" s="118" t="s">
        <v>86</v>
      </c>
      <c r="F1239" s="133">
        <v>1</v>
      </c>
      <c r="G1239" s="41"/>
      <c r="H1239" s="3">
        <f>ROUND(_xlfn.IFERROR(F1239*G1239," - "),2)</f>
        <v>0</v>
      </c>
      <c r="I1239" s="121" t="e">
        <f>H1239/$G$1758</f>
        <v>#DIV/0!</v>
      </c>
      <c r="J1239" s="122" t="e">
        <f>#REF!</f>
        <v>#REF!</v>
      </c>
    </row>
    <row r="1240" spans="1:10" s="12" customFormat="1" ht="25.5" outlineLevel="1">
      <c r="A1240" s="7" t="s">
        <v>745</v>
      </c>
      <c r="B1240" s="5" t="s">
        <v>253</v>
      </c>
      <c r="C1240" s="116" t="s">
        <v>2128</v>
      </c>
      <c r="D1240" s="135" t="s">
        <v>809</v>
      </c>
      <c r="E1240" s="118" t="s">
        <v>86</v>
      </c>
      <c r="F1240" s="133">
        <v>9</v>
      </c>
      <c r="G1240" s="41"/>
      <c r="H1240" s="3">
        <f>ROUND(_xlfn.IFERROR(F1240*G1240," - "),2)</f>
        <v>0</v>
      </c>
      <c r="I1240" s="121" t="e">
        <f>H1240/$G$1758</f>
        <v>#DIV/0!</v>
      </c>
      <c r="J1240" s="122" t="e">
        <f>#REF!</f>
        <v>#REF!</v>
      </c>
    </row>
    <row r="1241" spans="1:10" s="12" customFormat="1" ht="14.25" outlineLevel="1">
      <c r="A1241" s="7" t="s">
        <v>746</v>
      </c>
      <c r="B1241" s="17" t="s">
        <v>756</v>
      </c>
      <c r="C1241" s="116" t="s">
        <v>1856</v>
      </c>
      <c r="D1241" s="117" t="s">
        <v>2191</v>
      </c>
      <c r="E1241" s="118" t="s">
        <v>86</v>
      </c>
      <c r="F1241" s="133">
        <v>15</v>
      </c>
      <c r="G1241" s="41"/>
      <c r="H1241" s="3">
        <f>ROUND(_xlfn.IFERROR(F1241*G1241," - "),2)</f>
        <v>0</v>
      </c>
      <c r="I1241" s="121" t="e">
        <f>H1241/$G$1758</f>
        <v>#DIV/0!</v>
      </c>
      <c r="J1241" s="122" t="e">
        <f>#REF!</f>
        <v>#REF!</v>
      </c>
    </row>
    <row r="1242" spans="1:10" s="12" customFormat="1" ht="25.5" outlineLevel="1">
      <c r="A1242" s="7" t="s">
        <v>1648</v>
      </c>
      <c r="B1242" s="5" t="s">
        <v>338</v>
      </c>
      <c r="C1242" s="116" t="s">
        <v>1856</v>
      </c>
      <c r="D1242" s="117" t="s">
        <v>2192</v>
      </c>
      <c r="E1242" s="118" t="s">
        <v>86</v>
      </c>
      <c r="F1242" s="133">
        <v>25</v>
      </c>
      <c r="G1242" s="41"/>
      <c r="H1242" s="3">
        <f>ROUND(_xlfn.IFERROR(F1242*G1242," - "),2)</f>
        <v>0</v>
      </c>
      <c r="I1242" s="121" t="e">
        <f>H1242/$G$1758</f>
        <v>#DIV/0!</v>
      </c>
      <c r="J1242" s="122" t="e">
        <f>#REF!</f>
        <v>#REF!</v>
      </c>
    </row>
    <row r="1243" spans="1:10" s="12" customFormat="1" ht="14.25" outlineLevel="1">
      <c r="A1243" s="7" t="s">
        <v>1649</v>
      </c>
      <c r="B1243" s="5" t="s">
        <v>339</v>
      </c>
      <c r="C1243" s="116" t="s">
        <v>1856</v>
      </c>
      <c r="D1243" s="117" t="s">
        <v>2291</v>
      </c>
      <c r="E1243" s="118" t="s">
        <v>86</v>
      </c>
      <c r="F1243" s="133">
        <v>49</v>
      </c>
      <c r="G1243" s="41"/>
      <c r="H1243" s="3">
        <f>ROUND(_xlfn.IFERROR(F1243*G1243," - "),2)</f>
        <v>0</v>
      </c>
      <c r="I1243" s="121" t="e">
        <f>H1243/$G$1758</f>
        <v>#DIV/0!</v>
      </c>
      <c r="J1243" s="122" t="e">
        <f>#REF!</f>
        <v>#REF!</v>
      </c>
    </row>
    <row r="1244" spans="1:10" s="12" customFormat="1" ht="25.5" outlineLevel="1">
      <c r="A1244" s="7" t="s">
        <v>1650</v>
      </c>
      <c r="B1244" s="17" t="s">
        <v>256</v>
      </c>
      <c r="C1244" s="116" t="s">
        <v>2128</v>
      </c>
      <c r="D1244" s="117" t="s">
        <v>2292</v>
      </c>
      <c r="E1244" s="118" t="s">
        <v>86</v>
      </c>
      <c r="F1244" s="133">
        <v>10</v>
      </c>
      <c r="G1244" s="41"/>
      <c r="H1244" s="3">
        <f>ROUND(_xlfn.IFERROR(F1244*G1244," - "),2)</f>
        <v>0</v>
      </c>
      <c r="I1244" s="121" t="e">
        <f>H1244/$G$1758</f>
        <v>#DIV/0!</v>
      </c>
      <c r="J1244" s="122" t="e">
        <f>#REF!</f>
        <v>#REF!</v>
      </c>
    </row>
    <row r="1245" spans="1:10" s="12" customFormat="1" ht="25.5" outlineLevel="1">
      <c r="A1245" s="7" t="s">
        <v>1651</v>
      </c>
      <c r="B1245" s="17" t="s">
        <v>287</v>
      </c>
      <c r="C1245" s="116" t="s">
        <v>2128</v>
      </c>
      <c r="D1245" s="117" t="s">
        <v>2193</v>
      </c>
      <c r="E1245" s="118" t="s">
        <v>86</v>
      </c>
      <c r="F1245" s="133">
        <v>30</v>
      </c>
      <c r="G1245" s="41"/>
      <c r="H1245" s="3">
        <f>ROUND(_xlfn.IFERROR(F1245*G1245," - "),2)</f>
        <v>0</v>
      </c>
      <c r="I1245" s="121" t="e">
        <f>H1245/$G$1758</f>
        <v>#DIV/0!</v>
      </c>
      <c r="J1245" s="122" t="e">
        <f>#REF!</f>
        <v>#REF!</v>
      </c>
    </row>
    <row r="1246" spans="1:10" s="12" customFormat="1" ht="25.5" outlineLevel="1">
      <c r="A1246" s="7" t="s">
        <v>1652</v>
      </c>
      <c r="B1246" s="17" t="s">
        <v>299</v>
      </c>
      <c r="C1246" s="116" t="s">
        <v>2128</v>
      </c>
      <c r="D1246" s="117" t="s">
        <v>2194</v>
      </c>
      <c r="E1246" s="118" t="s">
        <v>86</v>
      </c>
      <c r="F1246" s="119">
        <v>20</v>
      </c>
      <c r="G1246" s="41"/>
      <c r="H1246" s="3">
        <f>ROUND(_xlfn.IFERROR(F1246*G1246," - "),2)</f>
        <v>0</v>
      </c>
      <c r="I1246" s="134" t="e">
        <f>H1246/$G$1758</f>
        <v>#DIV/0!</v>
      </c>
      <c r="J1246" s="122" t="e">
        <f>#REF!</f>
        <v>#REF!</v>
      </c>
    </row>
    <row r="1247" spans="1:10" s="12" customFormat="1" ht="14.25" outlineLevel="1">
      <c r="A1247" s="7" t="s">
        <v>1653</v>
      </c>
      <c r="B1247" s="17" t="s">
        <v>1036</v>
      </c>
      <c r="C1247" s="116" t="s">
        <v>1856</v>
      </c>
      <c r="D1247" s="117" t="s">
        <v>2293</v>
      </c>
      <c r="E1247" s="118" t="s">
        <v>2419</v>
      </c>
      <c r="F1247" s="119">
        <v>97</v>
      </c>
      <c r="G1247" s="41"/>
      <c r="H1247" s="3">
        <f>ROUND(_xlfn.IFERROR(F1247*G1247," - "),2)</f>
        <v>0</v>
      </c>
      <c r="I1247" s="134" t="e">
        <f>H1247/$G$1758</f>
        <v>#DIV/0!</v>
      </c>
      <c r="J1247" s="122" t="e">
        <f>#REF!</f>
        <v>#REF!</v>
      </c>
    </row>
    <row r="1248" spans="1:10" s="12" customFormat="1" ht="25.5" outlineLevel="1">
      <c r="A1248" s="7" t="s">
        <v>1654</v>
      </c>
      <c r="B1248" s="22" t="s">
        <v>1496</v>
      </c>
      <c r="C1248" s="116"/>
      <c r="D1248" s="135" t="s">
        <v>1165</v>
      </c>
      <c r="E1248" s="138" t="s">
        <v>1162</v>
      </c>
      <c r="F1248" s="133">
        <v>2</v>
      </c>
      <c r="G1248" s="42"/>
      <c r="H1248" s="21">
        <f>ROUND(_xlfn.IFERROR(F1248*G1248," - "),2)</f>
        <v>0</v>
      </c>
      <c r="I1248" s="139" t="e">
        <f>H1248/$G$1758</f>
        <v>#DIV/0!</v>
      </c>
      <c r="J1248" s="122" t="e">
        <f>#REF!</f>
        <v>#REF!</v>
      </c>
    </row>
    <row r="1249" spans="1:10" s="12" customFormat="1" ht="25.5" outlineLevel="1">
      <c r="A1249" s="7" t="s">
        <v>1689</v>
      </c>
      <c r="B1249" s="22" t="s">
        <v>1496</v>
      </c>
      <c r="C1249" s="146"/>
      <c r="D1249" s="135" t="s">
        <v>1161</v>
      </c>
      <c r="E1249" s="138" t="s">
        <v>1162</v>
      </c>
      <c r="F1249" s="133">
        <v>2</v>
      </c>
      <c r="G1249" s="42"/>
      <c r="H1249" s="21">
        <f>ROUND(_xlfn.IFERROR(F1249*G1249," - "),2)</f>
        <v>0</v>
      </c>
      <c r="I1249" s="139" t="e">
        <f>H1249/$G$1758</f>
        <v>#DIV/0!</v>
      </c>
      <c r="J1249" s="122" t="e">
        <f>#REF!</f>
        <v>#REF!</v>
      </c>
    </row>
    <row r="1250" spans="1:10" s="12" customFormat="1" ht="14.25" outlineLevel="1">
      <c r="A1250" s="259" t="s">
        <v>1655</v>
      </c>
      <c r="B1250" s="260"/>
      <c r="C1250" s="147" t="s">
        <v>2195</v>
      </c>
      <c r="D1250" s="148" t="s">
        <v>1131</v>
      </c>
      <c r="E1250" s="127">
        <f>SUM(H1251:H1265)</f>
        <v>0</v>
      </c>
      <c r="F1250" s="127"/>
      <c r="G1250" s="127"/>
      <c r="H1250" s="127"/>
      <c r="I1250" s="128" t="e">
        <f>E1250/$G$1758</f>
        <v>#DIV/0!</v>
      </c>
      <c r="J1250" s="122" t="e">
        <f>#REF!</f>
        <v>#REF!</v>
      </c>
    </row>
    <row r="1251" spans="1:10" s="12" customFormat="1" ht="14.25" outlineLevel="1">
      <c r="A1251" s="7" t="s">
        <v>1656</v>
      </c>
      <c r="B1251" s="2" t="s">
        <v>318</v>
      </c>
      <c r="C1251" s="116" t="s">
        <v>1856</v>
      </c>
      <c r="D1251" s="117" t="s">
        <v>2196</v>
      </c>
      <c r="E1251" s="118" t="s">
        <v>2130</v>
      </c>
      <c r="F1251" s="133">
        <v>4.4</v>
      </c>
      <c r="G1251" s="41"/>
      <c r="H1251" s="3">
        <f>ROUND(_xlfn.IFERROR(F1251*G1251," - "),2)</f>
        <v>0</v>
      </c>
      <c r="I1251" s="121" t="e">
        <f>H1251/$G$1758</f>
        <v>#DIV/0!</v>
      </c>
      <c r="J1251" s="122" t="e">
        <f>#REF!</f>
        <v>#REF!</v>
      </c>
    </row>
    <row r="1252" spans="1:10" s="12" customFormat="1" ht="14.25" outlineLevel="1">
      <c r="A1252" s="7" t="s">
        <v>1657</v>
      </c>
      <c r="B1252" s="5" t="s">
        <v>311</v>
      </c>
      <c r="C1252" s="116" t="s">
        <v>1856</v>
      </c>
      <c r="D1252" s="117" t="s">
        <v>2198</v>
      </c>
      <c r="E1252" s="118" t="s">
        <v>86</v>
      </c>
      <c r="F1252" s="119">
        <v>52</v>
      </c>
      <c r="G1252" s="41"/>
      <c r="H1252" s="3">
        <f>ROUND(_xlfn.IFERROR(F1252*G1252," - "),2)</f>
        <v>0</v>
      </c>
      <c r="I1252" s="134" t="e">
        <f>H1252/$G$1758</f>
        <v>#DIV/0!</v>
      </c>
      <c r="J1252" s="122" t="e">
        <f>#REF!</f>
        <v>#REF!</v>
      </c>
    </row>
    <row r="1253" spans="1:10" s="12" customFormat="1" ht="14.25" outlineLevel="1">
      <c r="A1253" s="7" t="s">
        <v>1658</v>
      </c>
      <c r="B1253" s="5" t="s">
        <v>312</v>
      </c>
      <c r="C1253" s="116" t="s">
        <v>1856</v>
      </c>
      <c r="D1253" s="117" t="s">
        <v>2199</v>
      </c>
      <c r="E1253" s="118" t="s">
        <v>86</v>
      </c>
      <c r="F1253" s="119">
        <v>52</v>
      </c>
      <c r="G1253" s="41"/>
      <c r="H1253" s="3">
        <f>ROUND(_xlfn.IFERROR(F1253*G1253," - "),2)</f>
        <v>0</v>
      </c>
      <c r="I1253" s="134" t="e">
        <f>H1253/$G$1758</f>
        <v>#DIV/0!</v>
      </c>
      <c r="J1253" s="122" t="e">
        <f>#REF!</f>
        <v>#REF!</v>
      </c>
    </row>
    <row r="1254" spans="1:10" s="12" customFormat="1" ht="14.25" outlineLevel="1">
      <c r="A1254" s="7" t="s">
        <v>1659</v>
      </c>
      <c r="B1254" s="5" t="s">
        <v>916</v>
      </c>
      <c r="C1254" s="116" t="s">
        <v>1856</v>
      </c>
      <c r="D1254" s="117" t="s">
        <v>2200</v>
      </c>
      <c r="E1254" s="118" t="s">
        <v>86</v>
      </c>
      <c r="F1254" s="119">
        <v>12</v>
      </c>
      <c r="G1254" s="41"/>
      <c r="H1254" s="3">
        <f>ROUND(_xlfn.IFERROR(F1254*G1254," - "),2)</f>
        <v>0</v>
      </c>
      <c r="I1254" s="134" t="e">
        <f>H1254/$G$1758</f>
        <v>#DIV/0!</v>
      </c>
      <c r="J1254" s="122" t="e">
        <f>#REF!</f>
        <v>#REF!</v>
      </c>
    </row>
    <row r="1255" spans="1:10" s="12" customFormat="1" ht="14.25" outlineLevel="1">
      <c r="A1255" s="7" t="s">
        <v>1660</v>
      </c>
      <c r="B1255" s="5" t="s">
        <v>313</v>
      </c>
      <c r="C1255" s="116" t="s">
        <v>1856</v>
      </c>
      <c r="D1255" s="117" t="s">
        <v>2202</v>
      </c>
      <c r="E1255" s="118" t="s">
        <v>86</v>
      </c>
      <c r="F1255" s="119">
        <v>36</v>
      </c>
      <c r="G1255" s="41"/>
      <c r="H1255" s="3">
        <f>ROUND(_xlfn.IFERROR(F1255*G1255," - "),2)</f>
        <v>0</v>
      </c>
      <c r="I1255" s="134" t="e">
        <f>H1255/$G$1758</f>
        <v>#DIV/0!</v>
      </c>
      <c r="J1255" s="122" t="e">
        <f>#REF!</f>
        <v>#REF!</v>
      </c>
    </row>
    <row r="1256" spans="1:10" s="12" customFormat="1" ht="14.25" outlineLevel="1">
      <c r="A1256" s="7" t="s">
        <v>1661</v>
      </c>
      <c r="B1256" s="5" t="s">
        <v>685</v>
      </c>
      <c r="C1256" s="116" t="s">
        <v>1856</v>
      </c>
      <c r="D1256" s="117" t="s">
        <v>2203</v>
      </c>
      <c r="E1256" s="118" t="s">
        <v>86</v>
      </c>
      <c r="F1256" s="119">
        <v>30</v>
      </c>
      <c r="G1256" s="41"/>
      <c r="H1256" s="3">
        <f>ROUND(_xlfn.IFERROR(F1256*G1256," - "),2)</f>
        <v>0</v>
      </c>
      <c r="I1256" s="134" t="e">
        <f>H1256/$G$1758</f>
        <v>#DIV/0!</v>
      </c>
      <c r="J1256" s="122" t="e">
        <f>#REF!</f>
        <v>#REF!</v>
      </c>
    </row>
    <row r="1257" spans="1:10" s="12" customFormat="1" ht="14.25" outlineLevel="1">
      <c r="A1257" s="7" t="s">
        <v>1662</v>
      </c>
      <c r="B1257" s="5" t="s">
        <v>52</v>
      </c>
      <c r="C1257" s="116" t="s">
        <v>1856</v>
      </c>
      <c r="D1257" s="117" t="s">
        <v>2204</v>
      </c>
      <c r="E1257" s="118" t="s">
        <v>86</v>
      </c>
      <c r="F1257" s="119">
        <v>12</v>
      </c>
      <c r="G1257" s="41"/>
      <c r="H1257" s="3">
        <f>ROUND(_xlfn.IFERROR(F1257*G1257," - "),2)</f>
        <v>0</v>
      </c>
      <c r="I1257" s="134" t="e">
        <f>H1257/$G$1758</f>
        <v>#DIV/0!</v>
      </c>
      <c r="J1257" s="122" t="e">
        <f>#REF!</f>
        <v>#REF!</v>
      </c>
    </row>
    <row r="1258" spans="1:10" s="12" customFormat="1" ht="14.25" outlineLevel="1">
      <c r="A1258" s="7" t="s">
        <v>1663</v>
      </c>
      <c r="B1258" s="5" t="s">
        <v>758</v>
      </c>
      <c r="C1258" s="116" t="s">
        <v>1856</v>
      </c>
      <c r="D1258" s="117" t="s">
        <v>2295</v>
      </c>
      <c r="E1258" s="118" t="s">
        <v>86</v>
      </c>
      <c r="F1258" s="119">
        <v>6</v>
      </c>
      <c r="G1258" s="41"/>
      <c r="H1258" s="3">
        <f>ROUND(_xlfn.IFERROR(F1258*G1258," - "),2)</f>
        <v>0</v>
      </c>
      <c r="I1258" s="134" t="e">
        <f>H1258/$G$1758</f>
        <v>#DIV/0!</v>
      </c>
      <c r="J1258" s="122" t="e">
        <f>#REF!</f>
        <v>#REF!</v>
      </c>
    </row>
    <row r="1259" spans="1:10" s="12" customFormat="1" ht="14.25" outlineLevel="1">
      <c r="A1259" s="7" t="s">
        <v>1664</v>
      </c>
      <c r="B1259" s="5" t="s">
        <v>334</v>
      </c>
      <c r="C1259" s="116" t="s">
        <v>1856</v>
      </c>
      <c r="D1259" s="117" t="s">
        <v>2215</v>
      </c>
      <c r="E1259" s="118" t="s">
        <v>2130</v>
      </c>
      <c r="F1259" s="119">
        <v>198.77</v>
      </c>
      <c r="G1259" s="41"/>
      <c r="H1259" s="3">
        <f>ROUND(_xlfn.IFERROR(F1259*G1259," - "),2)</f>
        <v>0</v>
      </c>
      <c r="I1259" s="134" t="e">
        <f>H1259/$G$1758</f>
        <v>#DIV/0!</v>
      </c>
      <c r="J1259" s="122" t="e">
        <f>#REF!</f>
        <v>#REF!</v>
      </c>
    </row>
    <row r="1260" spans="1:10" s="12" customFormat="1" ht="14.25" outlineLevel="1">
      <c r="A1260" s="7" t="s">
        <v>1665</v>
      </c>
      <c r="B1260" s="5" t="s">
        <v>759</v>
      </c>
      <c r="C1260" s="116" t="s">
        <v>1856</v>
      </c>
      <c r="D1260" s="117" t="s">
        <v>2208</v>
      </c>
      <c r="E1260" s="118" t="s">
        <v>86</v>
      </c>
      <c r="F1260" s="119">
        <v>2</v>
      </c>
      <c r="G1260" s="41"/>
      <c r="H1260" s="3">
        <f>ROUND(_xlfn.IFERROR(F1260*G1260," - "),2)</f>
        <v>0</v>
      </c>
      <c r="I1260" s="134" t="e">
        <f>H1260/$G$1758</f>
        <v>#DIV/0!</v>
      </c>
      <c r="J1260" s="122" t="e">
        <f>#REF!</f>
        <v>#REF!</v>
      </c>
    </row>
    <row r="1261" spans="1:10" s="12" customFormat="1" ht="14.25" outlineLevel="1">
      <c r="A1261" s="7" t="s">
        <v>1666</v>
      </c>
      <c r="B1261" s="5" t="s">
        <v>315</v>
      </c>
      <c r="C1261" s="116" t="s">
        <v>1856</v>
      </c>
      <c r="D1261" s="117" t="s">
        <v>2209</v>
      </c>
      <c r="E1261" s="118" t="s">
        <v>86</v>
      </c>
      <c r="F1261" s="119">
        <v>1</v>
      </c>
      <c r="G1261" s="41"/>
      <c r="H1261" s="3">
        <f>ROUND(_xlfn.IFERROR(F1261*G1261," - "),2)</f>
        <v>0</v>
      </c>
      <c r="I1261" s="134" t="e">
        <f>H1261/$G$1758</f>
        <v>#DIV/0!</v>
      </c>
      <c r="J1261" s="122" t="e">
        <f>#REF!</f>
        <v>#REF!</v>
      </c>
    </row>
    <row r="1262" spans="1:10" s="12" customFormat="1" ht="14.25" outlineLevel="1">
      <c r="A1262" s="7" t="s">
        <v>1667</v>
      </c>
      <c r="B1262" s="5" t="s">
        <v>798</v>
      </c>
      <c r="C1262" s="116" t="s">
        <v>1856</v>
      </c>
      <c r="D1262" s="117" t="s">
        <v>2210</v>
      </c>
      <c r="E1262" s="118" t="s">
        <v>2130</v>
      </c>
      <c r="F1262" s="119">
        <v>4.86</v>
      </c>
      <c r="G1262" s="41"/>
      <c r="H1262" s="3">
        <f>ROUND(_xlfn.IFERROR(F1262*G1262," - "),2)</f>
        <v>0</v>
      </c>
      <c r="I1262" s="134" t="e">
        <f>H1262/$G$1758</f>
        <v>#DIV/0!</v>
      </c>
      <c r="J1262" s="122" t="e">
        <f>#REF!</f>
        <v>#REF!</v>
      </c>
    </row>
    <row r="1263" spans="1:10" s="12" customFormat="1" ht="14.25" outlineLevel="1">
      <c r="A1263" s="7" t="s">
        <v>1668</v>
      </c>
      <c r="B1263" s="17" t="s">
        <v>729</v>
      </c>
      <c r="C1263" s="116" t="s">
        <v>1856</v>
      </c>
      <c r="D1263" s="117" t="s">
        <v>2381</v>
      </c>
      <c r="E1263" s="118" t="s">
        <v>86</v>
      </c>
      <c r="F1263" s="119">
        <v>1</v>
      </c>
      <c r="G1263" s="41"/>
      <c r="H1263" s="3">
        <f>ROUND(_xlfn.IFERROR(F1263*G1263," - "),2)</f>
        <v>0</v>
      </c>
      <c r="I1263" s="134" t="e">
        <f>H1263/$G$1758</f>
        <v>#DIV/0!</v>
      </c>
      <c r="J1263" s="122" t="e">
        <f>#REF!</f>
        <v>#REF!</v>
      </c>
    </row>
    <row r="1264" spans="1:10" s="12" customFormat="1" ht="25.5" outlineLevel="1">
      <c r="A1264" s="7" t="s">
        <v>1694</v>
      </c>
      <c r="B1264" s="17" t="s">
        <v>641</v>
      </c>
      <c r="C1264" s="116" t="s">
        <v>1856</v>
      </c>
      <c r="D1264" s="117" t="s">
        <v>2212</v>
      </c>
      <c r="E1264" s="118" t="s">
        <v>86</v>
      </c>
      <c r="F1264" s="119">
        <v>1</v>
      </c>
      <c r="G1264" s="41"/>
      <c r="H1264" s="3">
        <f>ROUND(_xlfn.IFERROR(F1264*G1264," - "),2)</f>
        <v>0</v>
      </c>
      <c r="I1264" s="134" t="e">
        <f>H1264/$G$1758</f>
        <v>#DIV/0!</v>
      </c>
      <c r="J1264" s="122" t="e">
        <f>#REF!</f>
        <v>#REF!</v>
      </c>
    </row>
    <row r="1265" spans="1:10" s="12" customFormat="1" ht="14.25" outlineLevel="1">
      <c r="A1265" s="7" t="s">
        <v>1695</v>
      </c>
      <c r="B1265" s="17" t="s">
        <v>300</v>
      </c>
      <c r="C1265" s="116" t="s">
        <v>2128</v>
      </c>
      <c r="D1265" s="117" t="s">
        <v>2216</v>
      </c>
      <c r="E1265" s="118" t="s">
        <v>2130</v>
      </c>
      <c r="F1265" s="119">
        <v>7.78</v>
      </c>
      <c r="G1265" s="41"/>
      <c r="H1265" s="3">
        <f>ROUND(_xlfn.IFERROR(F1265*G1265," - "),2)</f>
        <v>0</v>
      </c>
      <c r="I1265" s="134" t="e">
        <f>H1265/$G$1758</f>
        <v>#DIV/0!</v>
      </c>
      <c r="J1265" s="122" t="e">
        <f>#REF!</f>
        <v>#REF!</v>
      </c>
    </row>
    <row r="1266" spans="1:10" s="12" customFormat="1" ht="14.25" outlineLevel="1">
      <c r="A1266" s="259" t="s">
        <v>236</v>
      </c>
      <c r="B1266" s="261"/>
      <c r="C1266" s="125"/>
      <c r="D1266" s="126" t="s">
        <v>1136</v>
      </c>
      <c r="E1266" s="127">
        <f>SUM(H1267:H1283)</f>
        <v>0</v>
      </c>
      <c r="F1266" s="127"/>
      <c r="G1266" s="127"/>
      <c r="H1266" s="127"/>
      <c r="I1266" s="128" t="e">
        <f>E1266/$G$1758</f>
        <v>#DIV/0!</v>
      </c>
      <c r="J1266" s="122" t="e">
        <f>#REF!</f>
        <v>#REF!</v>
      </c>
    </row>
    <row r="1267" spans="1:10" s="12" customFormat="1" ht="14.25" outlineLevel="1">
      <c r="A1267" s="7" t="s">
        <v>1669</v>
      </c>
      <c r="B1267" s="2" t="s">
        <v>301</v>
      </c>
      <c r="C1267" s="116" t="s">
        <v>2128</v>
      </c>
      <c r="D1267" s="117" t="s">
        <v>2190</v>
      </c>
      <c r="E1267" s="118" t="s">
        <v>86</v>
      </c>
      <c r="F1267" s="133">
        <v>1</v>
      </c>
      <c r="G1267" s="41"/>
      <c r="H1267" s="3">
        <f>ROUND(_xlfn.IFERROR(F1267*G1267," - "),2)</f>
        <v>0</v>
      </c>
      <c r="I1267" s="121" t="e">
        <f>H1267/$G$1758</f>
        <v>#DIV/0!</v>
      </c>
      <c r="J1267" s="122" t="e">
        <f>#REF!</f>
        <v>#REF!</v>
      </c>
    </row>
    <row r="1268" spans="1:10" s="12" customFormat="1" ht="38.25" outlineLevel="1">
      <c r="A1268" s="7" t="s">
        <v>1670</v>
      </c>
      <c r="B1268" s="5" t="s">
        <v>293</v>
      </c>
      <c r="C1268" s="116" t="s">
        <v>2128</v>
      </c>
      <c r="D1268" s="117" t="s">
        <v>2222</v>
      </c>
      <c r="E1268" s="118" t="s">
        <v>2419</v>
      </c>
      <c r="F1268" s="119">
        <v>6</v>
      </c>
      <c r="G1268" s="41"/>
      <c r="H1268" s="3">
        <f>ROUND(_xlfn.IFERROR(F1268*G1268," - "),2)</f>
        <v>0</v>
      </c>
      <c r="I1268" s="134" t="e">
        <f>H1268/$G$1758</f>
        <v>#DIV/0!</v>
      </c>
      <c r="J1268" s="122" t="e">
        <f>#REF!</f>
        <v>#REF!</v>
      </c>
    </row>
    <row r="1269" spans="1:10" s="12" customFormat="1" ht="14.25" outlineLevel="1">
      <c r="A1269" s="7" t="s">
        <v>1671</v>
      </c>
      <c r="B1269" s="5" t="s">
        <v>324</v>
      </c>
      <c r="C1269" s="116" t="s">
        <v>1856</v>
      </c>
      <c r="D1269" s="117" t="s">
        <v>2223</v>
      </c>
      <c r="E1269" s="118" t="s">
        <v>86</v>
      </c>
      <c r="F1269" s="119">
        <v>6</v>
      </c>
      <c r="G1269" s="41"/>
      <c r="H1269" s="3">
        <f>ROUND(_xlfn.IFERROR(F1269*G1269," - "),2)</f>
        <v>0</v>
      </c>
      <c r="I1269" s="134" t="e">
        <f>H1269/$G$1758</f>
        <v>#DIV/0!</v>
      </c>
      <c r="J1269" s="122" t="e">
        <f>#REF!</f>
        <v>#REF!</v>
      </c>
    </row>
    <row r="1270" spans="1:10" s="12" customFormat="1" ht="25.5" outlineLevel="1">
      <c r="A1270" s="7" t="s">
        <v>1672</v>
      </c>
      <c r="B1270" s="5" t="s">
        <v>640</v>
      </c>
      <c r="C1270" s="116" t="s">
        <v>1856</v>
      </c>
      <c r="D1270" s="117" t="s">
        <v>2224</v>
      </c>
      <c r="E1270" s="118" t="s">
        <v>86</v>
      </c>
      <c r="F1270" s="119">
        <v>6</v>
      </c>
      <c r="G1270" s="41"/>
      <c r="H1270" s="3">
        <f>ROUND(_xlfn.IFERROR(F1270*G1270," - "),2)</f>
        <v>0</v>
      </c>
      <c r="I1270" s="134" t="e">
        <f>H1270/$G$1758</f>
        <v>#DIV/0!</v>
      </c>
      <c r="J1270" s="122" t="e">
        <f>#REF!</f>
        <v>#REF!</v>
      </c>
    </row>
    <row r="1271" spans="1:10" s="12" customFormat="1" ht="25.5" outlineLevel="1">
      <c r="A1271" s="7" t="s">
        <v>1673</v>
      </c>
      <c r="B1271" s="20">
        <v>91928</v>
      </c>
      <c r="C1271" s="116" t="s">
        <v>2127</v>
      </c>
      <c r="D1271" s="117" t="s">
        <v>2225</v>
      </c>
      <c r="E1271" s="118" t="s">
        <v>660</v>
      </c>
      <c r="F1271" s="119">
        <v>700</v>
      </c>
      <c r="G1271" s="41"/>
      <c r="H1271" s="3">
        <f>ROUND(_xlfn.IFERROR(F1271*G1271," - "),2)</f>
        <v>0</v>
      </c>
      <c r="I1271" s="134" t="e">
        <f>H1271/$G$1758</f>
        <v>#DIV/0!</v>
      </c>
      <c r="J1271" s="122" t="e">
        <f>#REF!</f>
        <v>#REF!</v>
      </c>
    </row>
    <row r="1272" spans="1:10" s="12" customFormat="1" ht="14.25" outlineLevel="1">
      <c r="A1272" s="7" t="s">
        <v>1674</v>
      </c>
      <c r="B1272" s="17">
        <v>98307</v>
      </c>
      <c r="C1272" s="116" t="s">
        <v>2127</v>
      </c>
      <c r="D1272" s="117" t="s">
        <v>2226</v>
      </c>
      <c r="E1272" s="118" t="s">
        <v>86</v>
      </c>
      <c r="F1272" s="119">
        <v>6</v>
      </c>
      <c r="G1272" s="41"/>
      <c r="H1272" s="3">
        <f>ROUND(_xlfn.IFERROR(F1272*G1272," - "),2)</f>
        <v>0</v>
      </c>
      <c r="I1272" s="134" t="e">
        <f>H1272/$G$1758</f>
        <v>#DIV/0!</v>
      </c>
      <c r="J1272" s="122" t="e">
        <f>#REF!</f>
        <v>#REF!</v>
      </c>
    </row>
    <row r="1273" spans="1:10" s="12" customFormat="1" ht="14.25" outlineLevel="1">
      <c r="A1273" s="7" t="s">
        <v>1675</v>
      </c>
      <c r="B1273" s="17" t="s">
        <v>265</v>
      </c>
      <c r="C1273" s="116" t="s">
        <v>2128</v>
      </c>
      <c r="D1273" s="117" t="s">
        <v>2227</v>
      </c>
      <c r="E1273" s="118" t="s">
        <v>660</v>
      </c>
      <c r="F1273" s="119">
        <v>6</v>
      </c>
      <c r="G1273" s="41"/>
      <c r="H1273" s="3">
        <f>ROUND(_xlfn.IFERROR(F1273*G1273," - "),2)</f>
        <v>0</v>
      </c>
      <c r="I1273" s="134" t="e">
        <f>H1273/$G$1758</f>
        <v>#DIV/0!</v>
      </c>
      <c r="J1273" s="122" t="e">
        <f>#REF!</f>
        <v>#REF!</v>
      </c>
    </row>
    <row r="1274" spans="1:10" s="12" customFormat="1" ht="25.5" outlineLevel="1">
      <c r="A1274" s="7" t="s">
        <v>1676</v>
      </c>
      <c r="B1274" s="20">
        <v>98308</v>
      </c>
      <c r="C1274" s="116" t="s">
        <v>2127</v>
      </c>
      <c r="D1274" s="117" t="s">
        <v>2228</v>
      </c>
      <c r="E1274" s="118" t="s">
        <v>86</v>
      </c>
      <c r="F1274" s="119">
        <v>6</v>
      </c>
      <c r="G1274" s="41"/>
      <c r="H1274" s="3">
        <f>ROUND(_xlfn.IFERROR(F1274*G1274," - "),2)</f>
        <v>0</v>
      </c>
      <c r="I1274" s="134" t="e">
        <f>H1274/$G$1758</f>
        <v>#DIV/0!</v>
      </c>
      <c r="J1274" s="122" t="e">
        <f>#REF!</f>
        <v>#REF!</v>
      </c>
    </row>
    <row r="1275" spans="1:10" s="12" customFormat="1" ht="14.25" outlineLevel="1">
      <c r="A1275" s="7" t="s">
        <v>1677</v>
      </c>
      <c r="B1275" s="5" t="s">
        <v>264</v>
      </c>
      <c r="C1275" s="116" t="s">
        <v>2128</v>
      </c>
      <c r="D1275" s="117" t="s">
        <v>2229</v>
      </c>
      <c r="E1275" s="118" t="s">
        <v>660</v>
      </c>
      <c r="F1275" s="119">
        <v>60</v>
      </c>
      <c r="G1275" s="41"/>
      <c r="H1275" s="3">
        <f>ROUND(_xlfn.IFERROR(F1275*G1275," - "),2)</f>
        <v>0</v>
      </c>
      <c r="I1275" s="134" t="e">
        <f>H1275/$G$1758</f>
        <v>#DIV/0!</v>
      </c>
      <c r="J1275" s="122" t="e">
        <f>#REF!</f>
        <v>#REF!</v>
      </c>
    </row>
    <row r="1276" spans="1:10" s="12" customFormat="1" ht="14.25" outlineLevel="1">
      <c r="A1276" s="7" t="s">
        <v>1678</v>
      </c>
      <c r="B1276" s="5" t="s">
        <v>302</v>
      </c>
      <c r="C1276" s="116" t="s">
        <v>2128</v>
      </c>
      <c r="D1276" s="117" t="s">
        <v>2230</v>
      </c>
      <c r="E1276" s="118" t="s">
        <v>86</v>
      </c>
      <c r="F1276" s="119">
        <v>40</v>
      </c>
      <c r="G1276" s="41"/>
      <c r="H1276" s="3">
        <f>ROUND(_xlfn.IFERROR(F1276*G1276," - "),2)</f>
        <v>0</v>
      </c>
      <c r="I1276" s="134" t="e">
        <f>H1276/$G$1758</f>
        <v>#DIV/0!</v>
      </c>
      <c r="J1276" s="122" t="e">
        <f>#REF!</f>
        <v>#REF!</v>
      </c>
    </row>
    <row r="1277" spans="1:10" s="12" customFormat="1" ht="25.5" outlineLevel="1">
      <c r="A1277" s="7" t="s">
        <v>1679</v>
      </c>
      <c r="B1277" s="5" t="s">
        <v>266</v>
      </c>
      <c r="C1277" s="116" t="s">
        <v>2128</v>
      </c>
      <c r="D1277" s="135" t="s">
        <v>763</v>
      </c>
      <c r="E1277" s="118" t="s">
        <v>86</v>
      </c>
      <c r="F1277" s="119">
        <v>19</v>
      </c>
      <c r="G1277" s="41"/>
      <c r="H1277" s="3">
        <f>ROUND(_xlfn.IFERROR(F1277*G1277," - "),2)</f>
        <v>0</v>
      </c>
      <c r="I1277" s="134" t="e">
        <f>H1277/$G$1758</f>
        <v>#DIV/0!</v>
      </c>
      <c r="J1277" s="122" t="e">
        <f>#REF!</f>
        <v>#REF!</v>
      </c>
    </row>
    <row r="1278" spans="1:10" s="12" customFormat="1" ht="25.5" outlineLevel="1">
      <c r="A1278" s="7" t="s">
        <v>1680</v>
      </c>
      <c r="B1278" s="17" t="s">
        <v>266</v>
      </c>
      <c r="C1278" s="116" t="s">
        <v>2128</v>
      </c>
      <c r="D1278" s="135" t="s">
        <v>764</v>
      </c>
      <c r="E1278" s="118" t="s">
        <v>86</v>
      </c>
      <c r="F1278" s="119">
        <v>21</v>
      </c>
      <c r="G1278" s="41"/>
      <c r="H1278" s="3">
        <f>ROUND(_xlfn.IFERROR(F1278*G1278," - "),2)</f>
        <v>0</v>
      </c>
      <c r="I1278" s="134" t="e">
        <f>H1278/$G$1758</f>
        <v>#DIV/0!</v>
      </c>
      <c r="J1278" s="122" t="e">
        <f>#REF!</f>
        <v>#REF!</v>
      </c>
    </row>
    <row r="1279" spans="1:10" s="12" customFormat="1" ht="14.25" outlineLevel="1">
      <c r="A1279" s="7" t="s">
        <v>1681</v>
      </c>
      <c r="B1279" s="5" t="s">
        <v>769</v>
      </c>
      <c r="C1279" s="116" t="s">
        <v>1856</v>
      </c>
      <c r="D1279" s="117" t="s">
        <v>2231</v>
      </c>
      <c r="E1279" s="118" t="s">
        <v>660</v>
      </c>
      <c r="F1279" s="119">
        <v>300</v>
      </c>
      <c r="G1279" s="41"/>
      <c r="H1279" s="3">
        <f>ROUND(_xlfn.IFERROR(F1279*G1279," - "),2)</f>
        <v>0</v>
      </c>
      <c r="I1279" s="134" t="e">
        <f>H1279/$G$1758</f>
        <v>#DIV/0!</v>
      </c>
      <c r="J1279" s="122" t="e">
        <f>#REF!</f>
        <v>#REF!</v>
      </c>
    </row>
    <row r="1280" spans="1:10" s="43" customFormat="1" ht="25.5" outlineLevel="1">
      <c r="A1280" s="7" t="s">
        <v>1682</v>
      </c>
      <c r="B1280" s="4" t="s">
        <v>323</v>
      </c>
      <c r="C1280" s="116" t="s">
        <v>1856</v>
      </c>
      <c r="D1280" s="117" t="s">
        <v>2298</v>
      </c>
      <c r="E1280" s="118" t="s">
        <v>86</v>
      </c>
      <c r="F1280" s="137">
        <v>2</v>
      </c>
      <c r="G1280" s="41"/>
      <c r="H1280" s="3">
        <f>ROUND(_xlfn.IFERROR(F1280*G1280," - "),2)</f>
        <v>0</v>
      </c>
      <c r="I1280" s="123" t="e">
        <f>H1280/$G$1758</f>
        <v>#DIV/0!</v>
      </c>
      <c r="J1280" s="122" t="e">
        <f>#REF!</f>
        <v>#REF!</v>
      </c>
    </row>
    <row r="1281" spans="1:10" s="43" customFormat="1" ht="25.5" outlineLevel="1">
      <c r="A1281" s="7" t="s">
        <v>1683</v>
      </c>
      <c r="B1281" s="17">
        <v>91930</v>
      </c>
      <c r="C1281" s="116" t="s">
        <v>2127</v>
      </c>
      <c r="D1281" s="117" t="s">
        <v>2299</v>
      </c>
      <c r="E1281" s="118" t="s">
        <v>660</v>
      </c>
      <c r="F1281" s="137">
        <v>100</v>
      </c>
      <c r="G1281" s="41"/>
      <c r="H1281" s="3">
        <f>ROUND(_xlfn.IFERROR(F1281*G1281," - "),2)</f>
        <v>0</v>
      </c>
      <c r="I1281" s="123" t="e">
        <f>H1281/$G$1758</f>
        <v>#DIV/0!</v>
      </c>
      <c r="J1281" s="122" t="e">
        <f>#REF!</f>
        <v>#REF!</v>
      </c>
    </row>
    <row r="1282" spans="1:10" s="43" customFormat="1" ht="25.5" outlineLevel="1">
      <c r="A1282" s="7" t="s">
        <v>1684</v>
      </c>
      <c r="B1282" s="17">
        <v>91932</v>
      </c>
      <c r="C1282" s="116" t="s">
        <v>2127</v>
      </c>
      <c r="D1282" s="117" t="s">
        <v>2300</v>
      </c>
      <c r="E1282" s="118" t="s">
        <v>660</v>
      </c>
      <c r="F1282" s="137">
        <v>30</v>
      </c>
      <c r="G1282" s="41"/>
      <c r="H1282" s="3">
        <f>ROUND(_xlfn.IFERROR(F1282*G1282," - "),2)</f>
        <v>0</v>
      </c>
      <c r="I1282" s="123" t="e">
        <f>H1282/$G$1758</f>
        <v>#DIV/0!</v>
      </c>
      <c r="J1282" s="122" t="e">
        <f>#REF!</f>
        <v>#REF!</v>
      </c>
    </row>
    <row r="1283" spans="1:10" s="43" customFormat="1" ht="25.5" outlineLevel="1">
      <c r="A1283" s="7" t="s">
        <v>1685</v>
      </c>
      <c r="B1283" s="17">
        <v>91934</v>
      </c>
      <c r="C1283" s="116" t="s">
        <v>2127</v>
      </c>
      <c r="D1283" s="117" t="s">
        <v>2301</v>
      </c>
      <c r="E1283" s="118" t="s">
        <v>660</v>
      </c>
      <c r="F1283" s="137">
        <v>15</v>
      </c>
      <c r="G1283" s="41"/>
      <c r="H1283" s="3">
        <f>ROUND(_xlfn.IFERROR(F1283*G1283," - "),2)</f>
        <v>0</v>
      </c>
      <c r="I1283" s="123" t="e">
        <f>H1283/$G$1758</f>
        <v>#DIV/0!</v>
      </c>
      <c r="J1283" s="122" t="e">
        <f>#REF!</f>
        <v>#REF!</v>
      </c>
    </row>
    <row r="1284" spans="1:10" s="12" customFormat="1" ht="14.25" outlineLevel="1">
      <c r="A1284" s="259" t="s">
        <v>1686</v>
      </c>
      <c r="B1284" s="261"/>
      <c r="C1284" s="125"/>
      <c r="D1284" s="126" t="s">
        <v>1135</v>
      </c>
      <c r="E1284" s="127">
        <f>SUM(H1285:H1309)</f>
        <v>0</v>
      </c>
      <c r="F1284" s="127"/>
      <c r="G1284" s="127"/>
      <c r="H1284" s="127"/>
      <c r="I1284" s="128" t="e">
        <f>E1284/$G$1758</f>
        <v>#DIV/0!</v>
      </c>
      <c r="J1284" s="122" t="e">
        <f>#REF!</f>
        <v>#REF!</v>
      </c>
    </row>
    <row r="1285" spans="1:10" s="12" customFormat="1" ht="14.25" outlineLevel="1">
      <c r="A1285" s="7" t="s">
        <v>1697</v>
      </c>
      <c r="B1285" s="2" t="s">
        <v>322</v>
      </c>
      <c r="C1285" s="116" t="s">
        <v>1856</v>
      </c>
      <c r="D1285" s="117" t="s">
        <v>2232</v>
      </c>
      <c r="E1285" s="118" t="s">
        <v>86</v>
      </c>
      <c r="F1285" s="133">
        <v>16</v>
      </c>
      <c r="G1285" s="41"/>
      <c r="H1285" s="3">
        <f>ROUND(_xlfn.IFERROR(F1285*G1285," - "),2)</f>
        <v>0</v>
      </c>
      <c r="I1285" s="121" t="e">
        <f>H1285/$G$1758</f>
        <v>#DIV/0!</v>
      </c>
      <c r="J1285" s="122" t="e">
        <f>#REF!</f>
        <v>#REF!</v>
      </c>
    </row>
    <row r="1286" spans="1:10" s="12" customFormat="1" ht="14.25" outlineLevel="1">
      <c r="A1286" s="7" t="s">
        <v>1698</v>
      </c>
      <c r="B1286" s="17" t="s">
        <v>219</v>
      </c>
      <c r="C1286" s="116" t="s">
        <v>2128</v>
      </c>
      <c r="D1286" s="117" t="s">
        <v>2233</v>
      </c>
      <c r="E1286" s="118" t="s">
        <v>86</v>
      </c>
      <c r="F1286" s="119">
        <v>4</v>
      </c>
      <c r="G1286" s="41"/>
      <c r="H1286" s="3">
        <f>ROUND(_xlfn.IFERROR(F1286*G1286," - "),2)</f>
        <v>0</v>
      </c>
      <c r="I1286" s="134" t="e">
        <f>H1286/$G$1758</f>
        <v>#DIV/0!</v>
      </c>
      <c r="J1286" s="122" t="e">
        <f>#REF!</f>
        <v>#REF!</v>
      </c>
    </row>
    <row r="1287" spans="1:10" s="12" customFormat="1" ht="14.25" outlineLevel="1">
      <c r="A1287" s="7" t="s">
        <v>1699</v>
      </c>
      <c r="B1287" s="5" t="s">
        <v>1831</v>
      </c>
      <c r="C1287" s="116" t="s">
        <v>1856</v>
      </c>
      <c r="D1287" s="117" t="s">
        <v>2234</v>
      </c>
      <c r="E1287" s="118" t="s">
        <v>86</v>
      </c>
      <c r="F1287" s="119">
        <v>3</v>
      </c>
      <c r="G1287" s="41"/>
      <c r="H1287" s="3">
        <f>ROUND(_xlfn.IFERROR(F1287*G1287," - "),2)</f>
        <v>0</v>
      </c>
      <c r="I1287" s="134" t="e">
        <f>H1287/$G$1758</f>
        <v>#DIV/0!</v>
      </c>
      <c r="J1287" s="122" t="e">
        <f>#REF!</f>
        <v>#REF!</v>
      </c>
    </row>
    <row r="1288" spans="1:10" s="12" customFormat="1" ht="25.5" outlineLevel="1">
      <c r="A1288" s="7" t="s">
        <v>1700</v>
      </c>
      <c r="B1288" s="5" t="s">
        <v>117</v>
      </c>
      <c r="C1288" s="116" t="s">
        <v>1856</v>
      </c>
      <c r="D1288" s="117" t="s">
        <v>2236</v>
      </c>
      <c r="E1288" s="118" t="s">
        <v>86</v>
      </c>
      <c r="F1288" s="119">
        <v>4</v>
      </c>
      <c r="G1288" s="41"/>
      <c r="H1288" s="3">
        <f>ROUND(_xlfn.IFERROR(F1288*G1288," - "),2)</f>
        <v>0</v>
      </c>
      <c r="I1288" s="134" t="e">
        <f>H1288/$G$1758</f>
        <v>#DIV/0!</v>
      </c>
      <c r="J1288" s="122" t="e">
        <f>#REF!</f>
        <v>#REF!</v>
      </c>
    </row>
    <row r="1289" spans="1:10" s="12" customFormat="1" ht="14.25" outlineLevel="1">
      <c r="A1289" s="7" t="s">
        <v>1701</v>
      </c>
      <c r="B1289" s="17" t="s">
        <v>272</v>
      </c>
      <c r="C1289" s="116" t="s">
        <v>2128</v>
      </c>
      <c r="D1289" s="117" t="s">
        <v>2239</v>
      </c>
      <c r="E1289" s="118" t="s">
        <v>86</v>
      </c>
      <c r="F1289" s="119">
        <v>12</v>
      </c>
      <c r="G1289" s="41"/>
      <c r="H1289" s="3">
        <f>ROUND(_xlfn.IFERROR(F1289*G1289," - "),2)</f>
        <v>0</v>
      </c>
      <c r="I1289" s="134" t="e">
        <f>H1289/$G$1758</f>
        <v>#DIV/0!</v>
      </c>
      <c r="J1289" s="122" t="e">
        <f>#REF!</f>
        <v>#REF!</v>
      </c>
    </row>
    <row r="1290" spans="1:10" s="12" customFormat="1" ht="14.25" outlineLevel="1">
      <c r="A1290" s="7" t="s">
        <v>1702</v>
      </c>
      <c r="B1290" s="17" t="s">
        <v>688</v>
      </c>
      <c r="C1290" s="116" t="s">
        <v>1856</v>
      </c>
      <c r="D1290" s="117" t="s">
        <v>2237</v>
      </c>
      <c r="E1290" s="118" t="s">
        <v>660</v>
      </c>
      <c r="F1290" s="119">
        <v>6.2</v>
      </c>
      <c r="G1290" s="41"/>
      <c r="H1290" s="3">
        <f>ROUND(_xlfn.IFERROR(F1290*G1290," - "),2)</f>
        <v>0</v>
      </c>
      <c r="I1290" s="134" t="e">
        <f>H1290/$G$1758</f>
        <v>#DIV/0!</v>
      </c>
      <c r="J1290" s="122" t="e">
        <f>#REF!</f>
        <v>#REF!</v>
      </c>
    </row>
    <row r="1291" spans="1:10" s="12" customFormat="1" ht="14.25" outlineLevel="1">
      <c r="A1291" s="7" t="s">
        <v>1703</v>
      </c>
      <c r="B1291" s="17" t="s">
        <v>958</v>
      </c>
      <c r="C1291" s="116" t="s">
        <v>1856</v>
      </c>
      <c r="D1291" s="117" t="s">
        <v>2238</v>
      </c>
      <c r="E1291" s="118" t="s">
        <v>86</v>
      </c>
      <c r="F1291" s="119">
        <v>2</v>
      </c>
      <c r="G1291" s="41"/>
      <c r="H1291" s="3">
        <f>ROUND(_xlfn.IFERROR(F1291*G1291," - "),2)</f>
        <v>0</v>
      </c>
      <c r="I1291" s="134" t="e">
        <f>H1291/$G$1758</f>
        <v>#DIV/0!</v>
      </c>
      <c r="J1291" s="122" t="e">
        <f>#REF!</f>
        <v>#REF!</v>
      </c>
    </row>
    <row r="1292" spans="1:10" s="12" customFormat="1" ht="14.25" outlineLevel="1">
      <c r="A1292" s="7" t="s">
        <v>1704</v>
      </c>
      <c r="B1292" s="17" t="s">
        <v>766</v>
      </c>
      <c r="C1292" s="116" t="s">
        <v>1856</v>
      </c>
      <c r="D1292" s="117" t="s">
        <v>2302</v>
      </c>
      <c r="E1292" s="118" t="s">
        <v>2419</v>
      </c>
      <c r="F1292" s="119">
        <v>6</v>
      </c>
      <c r="G1292" s="41"/>
      <c r="H1292" s="3">
        <f>ROUND(_xlfn.IFERROR(F1292*G1292," - "),2)</f>
        <v>0</v>
      </c>
      <c r="I1292" s="134" t="e">
        <f>H1292/$G$1758</f>
        <v>#DIV/0!</v>
      </c>
      <c r="J1292" s="122" t="e">
        <f>#REF!</f>
        <v>#REF!</v>
      </c>
    </row>
    <row r="1293" spans="1:10" s="12" customFormat="1" ht="14.25" outlineLevel="1">
      <c r="A1293" s="7" t="s">
        <v>1705</v>
      </c>
      <c r="B1293" s="17" t="s">
        <v>668</v>
      </c>
      <c r="C1293" s="116" t="s">
        <v>1856</v>
      </c>
      <c r="D1293" s="135" t="s">
        <v>814</v>
      </c>
      <c r="E1293" s="118" t="s">
        <v>86</v>
      </c>
      <c r="F1293" s="119">
        <v>1</v>
      </c>
      <c r="G1293" s="41"/>
      <c r="H1293" s="3">
        <f>ROUND(_xlfn.IFERROR(F1293*G1293," - "),2)</f>
        <v>0</v>
      </c>
      <c r="I1293" s="134" t="e">
        <f>H1293/$G$1758</f>
        <v>#DIV/0!</v>
      </c>
      <c r="J1293" s="122" t="e">
        <f>#REF!</f>
        <v>#REF!</v>
      </c>
    </row>
    <row r="1294" spans="1:10" s="12" customFormat="1" ht="25.5" outlineLevel="1">
      <c r="A1294" s="7" t="s">
        <v>1706</v>
      </c>
      <c r="B1294" s="17" t="s">
        <v>93</v>
      </c>
      <c r="C1294" s="116" t="s">
        <v>1856</v>
      </c>
      <c r="D1294" s="117" t="s">
        <v>2241</v>
      </c>
      <c r="E1294" s="118" t="s">
        <v>86</v>
      </c>
      <c r="F1294" s="119">
        <v>7</v>
      </c>
      <c r="G1294" s="41"/>
      <c r="H1294" s="3">
        <f>ROUND(_xlfn.IFERROR(F1294*G1294," - "),2)</f>
        <v>0</v>
      </c>
      <c r="I1294" s="134" t="e">
        <f>H1294/$G$1758</f>
        <v>#DIV/0!</v>
      </c>
      <c r="J1294" s="122" t="e">
        <f>#REF!</f>
        <v>#REF!</v>
      </c>
    </row>
    <row r="1295" spans="1:10" s="12" customFormat="1" ht="14.25" outlineLevel="1">
      <c r="A1295" s="7" t="s">
        <v>1707</v>
      </c>
      <c r="B1295" s="17" t="s">
        <v>321</v>
      </c>
      <c r="C1295" s="116" t="s">
        <v>1856</v>
      </c>
      <c r="D1295" s="117" t="s">
        <v>2242</v>
      </c>
      <c r="E1295" s="118" t="s">
        <v>86</v>
      </c>
      <c r="F1295" s="119">
        <v>2</v>
      </c>
      <c r="G1295" s="41"/>
      <c r="H1295" s="3">
        <f>ROUND(_xlfn.IFERROR(F1295*G1295," - "),2)</f>
        <v>0</v>
      </c>
      <c r="I1295" s="134" t="e">
        <f>H1295/$G$1758</f>
        <v>#DIV/0!</v>
      </c>
      <c r="J1295" s="122" t="e">
        <f>#REF!</f>
        <v>#REF!</v>
      </c>
    </row>
    <row r="1296" spans="1:10" s="12" customFormat="1" ht="14.25" outlineLevel="1">
      <c r="A1296" s="7" t="s">
        <v>1708</v>
      </c>
      <c r="B1296" s="5" t="s">
        <v>320</v>
      </c>
      <c r="C1296" s="116" t="s">
        <v>1856</v>
      </c>
      <c r="D1296" s="117" t="s">
        <v>2243</v>
      </c>
      <c r="E1296" s="118" t="s">
        <v>86</v>
      </c>
      <c r="F1296" s="119">
        <v>2</v>
      </c>
      <c r="G1296" s="41"/>
      <c r="H1296" s="3">
        <f>ROUND(_xlfn.IFERROR(F1296*G1296," - "),2)</f>
        <v>0</v>
      </c>
      <c r="I1296" s="134" t="e">
        <f>H1296/$G$1758</f>
        <v>#DIV/0!</v>
      </c>
      <c r="J1296" s="122" t="e">
        <f>#REF!</f>
        <v>#REF!</v>
      </c>
    </row>
    <row r="1297" spans="1:10" s="12" customFormat="1" ht="14.25" outlineLevel="1">
      <c r="A1297" s="7" t="s">
        <v>1709</v>
      </c>
      <c r="B1297" s="17" t="s">
        <v>771</v>
      </c>
      <c r="C1297" s="116" t="s">
        <v>1856</v>
      </c>
      <c r="D1297" s="117" t="s">
        <v>2244</v>
      </c>
      <c r="E1297" s="118" t="s">
        <v>86</v>
      </c>
      <c r="F1297" s="119">
        <v>2</v>
      </c>
      <c r="G1297" s="41"/>
      <c r="H1297" s="3">
        <f>ROUND(_xlfn.IFERROR(F1297*G1297," - "),2)</f>
        <v>0</v>
      </c>
      <c r="I1297" s="134" t="e">
        <f>H1297/$G$1758</f>
        <v>#DIV/0!</v>
      </c>
      <c r="J1297" s="122" t="e">
        <f>#REF!</f>
        <v>#REF!</v>
      </c>
    </row>
    <row r="1298" spans="1:10" s="12" customFormat="1" ht="14.25" outlineLevel="1">
      <c r="A1298" s="7" t="s">
        <v>1710</v>
      </c>
      <c r="B1298" s="17" t="s">
        <v>772</v>
      </c>
      <c r="C1298" s="116" t="s">
        <v>1856</v>
      </c>
      <c r="D1298" s="117" t="s">
        <v>2245</v>
      </c>
      <c r="E1298" s="118" t="s">
        <v>86</v>
      </c>
      <c r="F1298" s="119">
        <v>4</v>
      </c>
      <c r="G1298" s="41"/>
      <c r="H1298" s="3">
        <f>ROUND(_xlfn.IFERROR(F1298*G1298," - "),2)</f>
        <v>0</v>
      </c>
      <c r="I1298" s="134" t="e">
        <f>H1298/$G$1758</f>
        <v>#DIV/0!</v>
      </c>
      <c r="J1298" s="122" t="e">
        <f>#REF!</f>
        <v>#REF!</v>
      </c>
    </row>
    <row r="1299" spans="1:10" s="12" customFormat="1" ht="14.25" outlineLevel="1">
      <c r="A1299" s="7" t="s">
        <v>1711</v>
      </c>
      <c r="B1299" s="2" t="s">
        <v>217</v>
      </c>
      <c r="C1299" s="116" t="s">
        <v>2128</v>
      </c>
      <c r="D1299" s="117" t="s">
        <v>2271</v>
      </c>
      <c r="E1299" s="118" t="s">
        <v>86</v>
      </c>
      <c r="F1299" s="124">
        <v>2</v>
      </c>
      <c r="G1299" s="41"/>
      <c r="H1299" s="3">
        <f>ROUND(_xlfn.IFERROR(F1299*G1299," - "),2)</f>
        <v>0</v>
      </c>
      <c r="I1299" s="121" t="e">
        <f>H1299/$G$1758</f>
        <v>#DIV/0!</v>
      </c>
      <c r="J1299" s="122" t="e">
        <f>#REF!</f>
        <v>#REF!</v>
      </c>
    </row>
    <row r="1300" spans="1:10" s="12" customFormat="1" ht="14.25" outlineLevel="1">
      <c r="A1300" s="7" t="s">
        <v>1712</v>
      </c>
      <c r="B1300" s="2" t="s">
        <v>218</v>
      </c>
      <c r="C1300" s="116" t="s">
        <v>2128</v>
      </c>
      <c r="D1300" s="135" t="s">
        <v>1361</v>
      </c>
      <c r="E1300" s="118" t="s">
        <v>86</v>
      </c>
      <c r="F1300" s="129">
        <v>4</v>
      </c>
      <c r="G1300" s="41"/>
      <c r="H1300" s="3">
        <f>ROUND(_xlfn.IFERROR(F1300*G1300," - "),2)</f>
        <v>0</v>
      </c>
      <c r="I1300" s="123" t="e">
        <f>H1300/$G$1758</f>
        <v>#DIV/0!</v>
      </c>
      <c r="J1300" s="122" t="e">
        <f>#REF!</f>
        <v>#REF!</v>
      </c>
    </row>
    <row r="1301" spans="1:10" s="12" customFormat="1" ht="14.25" outlineLevel="1">
      <c r="A1301" s="7" t="s">
        <v>1713</v>
      </c>
      <c r="B1301" s="2" t="s">
        <v>219</v>
      </c>
      <c r="C1301" s="116" t="s">
        <v>2128</v>
      </c>
      <c r="D1301" s="135" t="s">
        <v>1362</v>
      </c>
      <c r="E1301" s="118" t="s">
        <v>86</v>
      </c>
      <c r="F1301" s="129">
        <v>4</v>
      </c>
      <c r="G1301" s="41"/>
      <c r="H1301" s="3">
        <f>ROUND(_xlfn.IFERROR(F1301*G1301," - "),2)</f>
        <v>0</v>
      </c>
      <c r="I1301" s="123" t="e">
        <f>H1301/$G$1758</f>
        <v>#DIV/0!</v>
      </c>
      <c r="J1301" s="122" t="e">
        <f>#REF!</f>
        <v>#REF!</v>
      </c>
    </row>
    <row r="1302" spans="1:10" s="12" customFormat="1" ht="14.25" outlineLevel="1">
      <c r="A1302" s="7" t="s">
        <v>1714</v>
      </c>
      <c r="B1302" s="23" t="s">
        <v>960</v>
      </c>
      <c r="C1302" s="116" t="s">
        <v>1856</v>
      </c>
      <c r="D1302" s="135" t="s">
        <v>1363</v>
      </c>
      <c r="E1302" s="118" t="s">
        <v>86</v>
      </c>
      <c r="F1302" s="124">
        <v>4</v>
      </c>
      <c r="G1302" s="41"/>
      <c r="H1302" s="3">
        <f>ROUND(_xlfn.IFERROR(F1302*G1302," - "),2)</f>
        <v>0</v>
      </c>
      <c r="I1302" s="121" t="e">
        <f>H1302/$G$1758</f>
        <v>#DIV/0!</v>
      </c>
      <c r="J1302" s="122" t="e">
        <f>#REF!</f>
        <v>#REF!</v>
      </c>
    </row>
    <row r="1303" spans="1:10" s="12" customFormat="1" ht="38.25" outlineLevel="1">
      <c r="A1303" s="7" t="s">
        <v>1715</v>
      </c>
      <c r="B1303" s="23" t="s">
        <v>123</v>
      </c>
      <c r="C1303" s="116" t="s">
        <v>1856</v>
      </c>
      <c r="D1303" s="117" t="s">
        <v>1143</v>
      </c>
      <c r="E1303" s="118" t="s">
        <v>86</v>
      </c>
      <c r="F1303" s="124">
        <v>2</v>
      </c>
      <c r="G1303" s="41"/>
      <c r="H1303" s="3">
        <f>ROUND(_xlfn.IFERROR(F1303*G1303," - "),2)</f>
        <v>0</v>
      </c>
      <c r="I1303" s="121" t="e">
        <f>H1303/$G$1758</f>
        <v>#DIV/0!</v>
      </c>
      <c r="J1303" s="122" t="e">
        <f>#REF!</f>
        <v>#REF!</v>
      </c>
    </row>
    <row r="1304" spans="1:10" s="12" customFormat="1" ht="25.5" outlineLevel="1">
      <c r="A1304" s="7" t="s">
        <v>1716</v>
      </c>
      <c r="B1304" s="23" t="s">
        <v>959</v>
      </c>
      <c r="C1304" s="116" t="s">
        <v>691</v>
      </c>
      <c r="D1304" s="117" t="s">
        <v>2306</v>
      </c>
      <c r="E1304" s="118" t="s">
        <v>660</v>
      </c>
      <c r="F1304" s="124">
        <v>4</v>
      </c>
      <c r="G1304" s="41"/>
      <c r="H1304" s="3">
        <f>ROUND(_xlfn.IFERROR(F1304*G1304," - "),2)</f>
        <v>0</v>
      </c>
      <c r="I1304" s="121" t="e">
        <f>H1304/$G$1758</f>
        <v>#DIV/0!</v>
      </c>
      <c r="J1304" s="122" t="e">
        <f>#REF!</f>
        <v>#REF!</v>
      </c>
    </row>
    <row r="1305" spans="1:10" s="12" customFormat="1" ht="14.25" outlineLevel="1">
      <c r="A1305" s="7" t="s">
        <v>1717</v>
      </c>
      <c r="B1305" s="17" t="s">
        <v>272</v>
      </c>
      <c r="C1305" s="116" t="s">
        <v>2128</v>
      </c>
      <c r="D1305" s="135" t="s">
        <v>1364</v>
      </c>
      <c r="E1305" s="118" t="s">
        <v>86</v>
      </c>
      <c r="F1305" s="119">
        <v>5</v>
      </c>
      <c r="G1305" s="41"/>
      <c r="H1305" s="3">
        <f>ROUND(_xlfn.IFERROR(F1305*G1305," - "),2)</f>
        <v>0</v>
      </c>
      <c r="I1305" s="134" t="e">
        <f>H1305/$G$1758</f>
        <v>#DIV/0!</v>
      </c>
      <c r="J1305" s="122" t="e">
        <f>#REF!</f>
        <v>#REF!</v>
      </c>
    </row>
    <row r="1306" spans="1:10" s="12" customFormat="1" ht="25.5" outlineLevel="1">
      <c r="A1306" s="7" t="s">
        <v>1718</v>
      </c>
      <c r="B1306" s="17" t="s">
        <v>277</v>
      </c>
      <c r="C1306" s="116" t="s">
        <v>2128</v>
      </c>
      <c r="D1306" s="117" t="s">
        <v>2248</v>
      </c>
      <c r="E1306" s="118" t="s">
        <v>660</v>
      </c>
      <c r="F1306" s="119">
        <v>10</v>
      </c>
      <c r="G1306" s="41"/>
      <c r="H1306" s="3">
        <f>ROUND(_xlfn.IFERROR(F1306*G1306," - "),2)</f>
        <v>0</v>
      </c>
      <c r="I1306" s="134" t="e">
        <f>H1306/$G$1758</f>
        <v>#DIV/0!</v>
      </c>
      <c r="J1306" s="122" t="e">
        <f>#REF!</f>
        <v>#REF!</v>
      </c>
    </row>
    <row r="1307" spans="1:10" s="12" customFormat="1" ht="25.5" outlineLevel="1">
      <c r="A1307" s="7" t="s">
        <v>1719</v>
      </c>
      <c r="B1307" s="17" t="s">
        <v>276</v>
      </c>
      <c r="C1307" s="116" t="s">
        <v>2128</v>
      </c>
      <c r="D1307" s="117" t="s">
        <v>2249</v>
      </c>
      <c r="E1307" s="118" t="s">
        <v>660</v>
      </c>
      <c r="F1307" s="119">
        <v>20</v>
      </c>
      <c r="G1307" s="41"/>
      <c r="H1307" s="3">
        <f>ROUND(_xlfn.IFERROR(F1307*G1307," - "),2)</f>
        <v>0</v>
      </c>
      <c r="I1307" s="134" t="e">
        <f>H1307/$G$1758</f>
        <v>#DIV/0!</v>
      </c>
      <c r="J1307" s="122" t="e">
        <f>#REF!</f>
        <v>#REF!</v>
      </c>
    </row>
    <row r="1308" spans="1:10" s="12" customFormat="1" ht="25.5" outlineLevel="1">
      <c r="A1308" s="7" t="s">
        <v>1720</v>
      </c>
      <c r="B1308" s="17" t="s">
        <v>275</v>
      </c>
      <c r="C1308" s="116" t="s">
        <v>2128</v>
      </c>
      <c r="D1308" s="117" t="s">
        <v>2250</v>
      </c>
      <c r="E1308" s="118" t="s">
        <v>660</v>
      </c>
      <c r="F1308" s="119">
        <v>30</v>
      </c>
      <c r="G1308" s="41"/>
      <c r="H1308" s="3">
        <f>ROUND(_xlfn.IFERROR(F1308*G1308," - "),2)</f>
        <v>0</v>
      </c>
      <c r="I1308" s="134" t="e">
        <f>H1308/$G$1758</f>
        <v>#DIV/0!</v>
      </c>
      <c r="J1308" s="122" t="e">
        <f>#REF!</f>
        <v>#REF!</v>
      </c>
    </row>
    <row r="1309" spans="1:10" s="12" customFormat="1" ht="25.5" outlineLevel="1">
      <c r="A1309" s="7" t="s">
        <v>1835</v>
      </c>
      <c r="B1309" s="17" t="s">
        <v>274</v>
      </c>
      <c r="C1309" s="116" t="s">
        <v>2128</v>
      </c>
      <c r="D1309" s="117" t="s">
        <v>2251</v>
      </c>
      <c r="E1309" s="118" t="s">
        <v>660</v>
      </c>
      <c r="F1309" s="119">
        <v>50</v>
      </c>
      <c r="G1309" s="41"/>
      <c r="H1309" s="3">
        <f>ROUND(_xlfn.IFERROR(F1309*G1309," - "),2)</f>
        <v>0</v>
      </c>
      <c r="I1309" s="134" t="e">
        <f>H1309/$G$1758</f>
        <v>#DIV/0!</v>
      </c>
      <c r="J1309" s="122" t="e">
        <f>#REF!</f>
        <v>#REF!</v>
      </c>
    </row>
    <row r="1310" spans="1:10" s="12" customFormat="1" ht="14.25" outlineLevel="1">
      <c r="A1310" s="262" t="s">
        <v>1721</v>
      </c>
      <c r="B1310" s="263"/>
      <c r="C1310" s="140"/>
      <c r="D1310" s="141" t="s">
        <v>1134</v>
      </c>
      <c r="E1310" s="127">
        <f>SUM(H1311:H1313)</f>
        <v>0</v>
      </c>
      <c r="F1310" s="127"/>
      <c r="G1310" s="127"/>
      <c r="H1310" s="127"/>
      <c r="I1310" s="128" t="e">
        <f>E1310/$G$1758</f>
        <v>#DIV/0!</v>
      </c>
      <c r="J1310" s="122" t="e">
        <f>#REF!</f>
        <v>#REF!</v>
      </c>
    </row>
    <row r="1311" spans="1:10" s="12" customFormat="1" ht="25.5" outlineLevel="1">
      <c r="A1311" s="7" t="s">
        <v>1722</v>
      </c>
      <c r="B1311" s="5" t="s">
        <v>326</v>
      </c>
      <c r="C1311" s="116" t="s">
        <v>1856</v>
      </c>
      <c r="D1311" s="135" t="s">
        <v>1375</v>
      </c>
      <c r="E1311" s="118" t="s">
        <v>2130</v>
      </c>
      <c r="F1311" s="129">
        <v>1.44</v>
      </c>
      <c r="G1311" s="41"/>
      <c r="H1311" s="3">
        <f>ROUND(_xlfn.IFERROR(F1311*G1311," - "),2)</f>
        <v>0</v>
      </c>
      <c r="I1311" s="123" t="e">
        <f>H1311/$G$1758</f>
        <v>#DIV/0!</v>
      </c>
      <c r="J1311" s="122" t="e">
        <f>#REF!</f>
        <v>#REF!</v>
      </c>
    </row>
    <row r="1312" spans="1:10" ht="12.75" outlineLevel="1">
      <c r="A1312" s="7" t="s">
        <v>1723</v>
      </c>
      <c r="B1312" s="5" t="s">
        <v>1696</v>
      </c>
      <c r="C1312" s="116" t="s">
        <v>1856</v>
      </c>
      <c r="D1312" s="117" t="s">
        <v>2402</v>
      </c>
      <c r="E1312" s="118" t="s">
        <v>86</v>
      </c>
      <c r="F1312" s="129">
        <v>1</v>
      </c>
      <c r="G1312" s="41"/>
      <c r="H1312" s="3">
        <f>ROUND(_xlfn.IFERROR(F1312*G1312," - "),2)</f>
        <v>0</v>
      </c>
      <c r="I1312" s="123" t="e">
        <f>H1312/$G$1758</f>
        <v>#DIV/0!</v>
      </c>
      <c r="J1312" s="122" t="e">
        <f>#REF!</f>
        <v>#REF!</v>
      </c>
    </row>
    <row r="1313" spans="1:10" ht="12.75" outlineLevel="1">
      <c r="A1313" s="7" t="s">
        <v>1724</v>
      </c>
      <c r="B1313" s="5" t="s">
        <v>267</v>
      </c>
      <c r="C1313" s="116" t="s">
        <v>2128</v>
      </c>
      <c r="D1313" s="117" t="s">
        <v>2308</v>
      </c>
      <c r="E1313" s="118" t="s">
        <v>2130</v>
      </c>
      <c r="F1313" s="129">
        <v>1.2</v>
      </c>
      <c r="G1313" s="41"/>
      <c r="H1313" s="3">
        <f>ROUND(_xlfn.IFERROR(F1313*G1313," - "),2)</f>
        <v>0</v>
      </c>
      <c r="I1313" s="123" t="e">
        <f>H1313/$G$1758</f>
        <v>#DIV/0!</v>
      </c>
      <c r="J1313" s="122" t="e">
        <f>#REF!</f>
        <v>#REF!</v>
      </c>
    </row>
    <row r="1314" spans="1:10" s="12" customFormat="1" ht="14.25" outlineLevel="1">
      <c r="A1314" s="259" t="s">
        <v>1725</v>
      </c>
      <c r="B1314" s="261"/>
      <c r="C1314" s="125"/>
      <c r="D1314" s="126" t="s">
        <v>1132</v>
      </c>
      <c r="E1314" s="127">
        <f>SUM(H1315:H1334)</f>
        <v>0</v>
      </c>
      <c r="F1314" s="127"/>
      <c r="G1314" s="127"/>
      <c r="H1314" s="127"/>
      <c r="I1314" s="128" t="e">
        <f>E1314/$G$1758</f>
        <v>#DIV/0!</v>
      </c>
      <c r="J1314" s="122" t="e">
        <f>#REF!</f>
        <v>#REF!</v>
      </c>
    </row>
    <row r="1315" spans="1:10" s="12" customFormat="1" ht="14.25" outlineLevel="1">
      <c r="A1315" s="7" t="s">
        <v>1726</v>
      </c>
      <c r="B1315" s="2" t="s">
        <v>270</v>
      </c>
      <c r="C1315" s="116" t="s">
        <v>2128</v>
      </c>
      <c r="D1315" s="117" t="s">
        <v>2260</v>
      </c>
      <c r="E1315" s="118" t="s">
        <v>86</v>
      </c>
      <c r="F1315" s="133">
        <v>13</v>
      </c>
      <c r="G1315" s="41"/>
      <c r="H1315" s="3">
        <f>ROUND(_xlfn.IFERROR(F1315*G1315," - "),2)</f>
        <v>0</v>
      </c>
      <c r="I1315" s="121" t="e">
        <f>H1315/$G$1758</f>
        <v>#DIV/0!</v>
      </c>
      <c r="J1315" s="122" t="e">
        <f>#REF!</f>
        <v>#REF!</v>
      </c>
    </row>
    <row r="1316" spans="1:10" s="12" customFormat="1" ht="25.5" outlineLevel="1">
      <c r="A1316" s="7" t="s">
        <v>1727</v>
      </c>
      <c r="B1316" s="5" t="s">
        <v>268</v>
      </c>
      <c r="C1316" s="116" t="s">
        <v>2128</v>
      </c>
      <c r="D1316" s="117" t="s">
        <v>2261</v>
      </c>
      <c r="E1316" s="118" t="s">
        <v>86</v>
      </c>
      <c r="F1316" s="119">
        <v>17</v>
      </c>
      <c r="G1316" s="41"/>
      <c r="H1316" s="3">
        <f>ROUND(_xlfn.IFERROR(F1316*G1316," - "),2)</f>
        <v>0</v>
      </c>
      <c r="I1316" s="134" t="e">
        <f>H1316/$G$1758</f>
        <v>#DIV/0!</v>
      </c>
      <c r="J1316" s="122" t="e">
        <f>#REF!</f>
        <v>#REF!</v>
      </c>
    </row>
    <row r="1317" spans="1:10" s="12" customFormat="1" ht="14.25" outlineLevel="1">
      <c r="A1317" s="7" t="s">
        <v>1728</v>
      </c>
      <c r="B1317" s="5" t="s">
        <v>271</v>
      </c>
      <c r="C1317" s="116" t="s">
        <v>2128</v>
      </c>
      <c r="D1317" s="117" t="s">
        <v>2262</v>
      </c>
      <c r="E1317" s="118" t="s">
        <v>86</v>
      </c>
      <c r="F1317" s="119">
        <v>13</v>
      </c>
      <c r="G1317" s="41"/>
      <c r="H1317" s="3">
        <f>ROUND(_xlfn.IFERROR(F1317*G1317," - "),2)</f>
        <v>0</v>
      </c>
      <c r="I1317" s="134" t="e">
        <f>H1317/$G$1758</f>
        <v>#DIV/0!</v>
      </c>
      <c r="J1317" s="122" t="e">
        <f>#REF!</f>
        <v>#REF!</v>
      </c>
    </row>
    <row r="1318" spans="1:10" s="12" customFormat="1" ht="14.25" outlineLevel="1">
      <c r="A1318" s="7" t="s">
        <v>1729</v>
      </c>
      <c r="B1318" s="5" t="s">
        <v>73</v>
      </c>
      <c r="C1318" s="116" t="s">
        <v>1856</v>
      </c>
      <c r="D1318" s="117" t="s">
        <v>2263</v>
      </c>
      <c r="E1318" s="118" t="s">
        <v>86</v>
      </c>
      <c r="F1318" s="119">
        <v>9</v>
      </c>
      <c r="G1318" s="41"/>
      <c r="H1318" s="3">
        <f>ROUND(_xlfn.IFERROR(F1318*G1318," - "),2)</f>
        <v>0</v>
      </c>
      <c r="I1318" s="134" t="e">
        <f>H1318/$G$1758</f>
        <v>#DIV/0!</v>
      </c>
      <c r="J1318" s="122" t="e">
        <f>#REF!</f>
        <v>#REF!</v>
      </c>
    </row>
    <row r="1319" spans="1:10" s="12" customFormat="1" ht="14.25" outlineLevel="1">
      <c r="A1319" s="7" t="s">
        <v>1730</v>
      </c>
      <c r="B1319" s="5" t="s">
        <v>273</v>
      </c>
      <c r="C1319" s="116" t="s">
        <v>2128</v>
      </c>
      <c r="D1319" s="117" t="s">
        <v>2256</v>
      </c>
      <c r="E1319" s="118" t="s">
        <v>2130</v>
      </c>
      <c r="F1319" s="119">
        <v>0.2</v>
      </c>
      <c r="G1319" s="41"/>
      <c r="H1319" s="3">
        <f>ROUND(_xlfn.IFERROR(F1319*G1319," - "),2)</f>
        <v>0</v>
      </c>
      <c r="I1319" s="134" t="e">
        <f>H1319/$G$1758</f>
        <v>#DIV/0!</v>
      </c>
      <c r="J1319" s="122" t="e">
        <f>#REF!</f>
        <v>#REF!</v>
      </c>
    </row>
    <row r="1320" spans="1:10" s="12" customFormat="1" ht="14.25" outlineLevel="1">
      <c r="A1320" s="7" t="s">
        <v>1731</v>
      </c>
      <c r="B1320" s="5" t="s">
        <v>269</v>
      </c>
      <c r="C1320" s="116" t="s">
        <v>2128</v>
      </c>
      <c r="D1320" s="117" t="s">
        <v>2264</v>
      </c>
      <c r="E1320" s="118" t="s">
        <v>86</v>
      </c>
      <c r="F1320" s="119">
        <v>9</v>
      </c>
      <c r="G1320" s="41"/>
      <c r="H1320" s="3">
        <f>ROUND(_xlfn.IFERROR(F1320*G1320," - "),2)</f>
        <v>0</v>
      </c>
      <c r="I1320" s="134" t="e">
        <f>H1320/$G$1758</f>
        <v>#DIV/0!</v>
      </c>
      <c r="J1320" s="122" t="e">
        <f>#REF!</f>
        <v>#REF!</v>
      </c>
    </row>
    <row r="1321" spans="1:10" s="12" customFormat="1" ht="38.25" outlineLevel="1">
      <c r="A1321" s="7" t="s">
        <v>1732</v>
      </c>
      <c r="B1321" s="5" t="s">
        <v>298</v>
      </c>
      <c r="C1321" s="116" t="s">
        <v>2128</v>
      </c>
      <c r="D1321" s="117" t="s">
        <v>2265</v>
      </c>
      <c r="E1321" s="118" t="s">
        <v>86</v>
      </c>
      <c r="F1321" s="119">
        <v>6</v>
      </c>
      <c r="G1321" s="41"/>
      <c r="H1321" s="3">
        <f>ROUND(_xlfn.IFERROR(F1321*G1321," - "),2)</f>
        <v>0</v>
      </c>
      <c r="I1321" s="134" t="e">
        <f>H1321/$G$1758</f>
        <v>#DIV/0!</v>
      </c>
      <c r="J1321" s="122" t="e">
        <f>#REF!</f>
        <v>#REF!</v>
      </c>
    </row>
    <row r="1322" spans="1:10" s="12" customFormat="1" ht="25.5" outlineLevel="1">
      <c r="A1322" s="7" t="s">
        <v>1733</v>
      </c>
      <c r="B1322" s="5" t="s">
        <v>250</v>
      </c>
      <c r="C1322" s="116" t="s">
        <v>2128</v>
      </c>
      <c r="D1322" s="117" t="s">
        <v>2309</v>
      </c>
      <c r="E1322" s="118" t="s">
        <v>86</v>
      </c>
      <c r="F1322" s="119">
        <v>6</v>
      </c>
      <c r="G1322" s="41"/>
      <c r="H1322" s="3">
        <f>ROUND(_xlfn.IFERROR(F1322*G1322," - "),2)</f>
        <v>0</v>
      </c>
      <c r="I1322" s="134" t="e">
        <f>H1322/$G$1758</f>
        <v>#DIV/0!</v>
      </c>
      <c r="J1322" s="122" t="e">
        <f>#REF!</f>
        <v>#REF!</v>
      </c>
    </row>
    <row r="1323" spans="1:10" s="12" customFormat="1" ht="25.5" outlineLevel="1">
      <c r="A1323" s="7" t="s">
        <v>1734</v>
      </c>
      <c r="B1323" s="5" t="s">
        <v>249</v>
      </c>
      <c r="C1323" s="116" t="s">
        <v>2128</v>
      </c>
      <c r="D1323" s="117" t="s">
        <v>2266</v>
      </c>
      <c r="E1323" s="118" t="s">
        <v>86</v>
      </c>
      <c r="F1323" s="119">
        <v>8</v>
      </c>
      <c r="G1323" s="41"/>
      <c r="H1323" s="3">
        <f>ROUND(_xlfn.IFERROR(F1323*G1323," - "),2)</f>
        <v>0</v>
      </c>
      <c r="I1323" s="134" t="e">
        <f>H1323/$G$1758</f>
        <v>#DIV/0!</v>
      </c>
      <c r="J1323" s="122" t="e">
        <f>#REF!</f>
        <v>#REF!</v>
      </c>
    </row>
    <row r="1324" spans="1:10" s="12" customFormat="1" ht="25.5" outlineLevel="1">
      <c r="A1324" s="7" t="s">
        <v>1735</v>
      </c>
      <c r="B1324" s="5" t="s">
        <v>251</v>
      </c>
      <c r="C1324" s="116" t="s">
        <v>2128</v>
      </c>
      <c r="D1324" s="117" t="s">
        <v>2267</v>
      </c>
      <c r="E1324" s="118" t="s">
        <v>86</v>
      </c>
      <c r="F1324" s="119">
        <v>20</v>
      </c>
      <c r="G1324" s="41"/>
      <c r="H1324" s="3">
        <f>ROUND(_xlfn.IFERROR(F1324*G1324," - "),2)</f>
        <v>0</v>
      </c>
      <c r="I1324" s="134" t="e">
        <f>H1324/$G$1758</f>
        <v>#DIV/0!</v>
      </c>
      <c r="J1324" s="122" t="e">
        <f>#REF!</f>
        <v>#REF!</v>
      </c>
    </row>
    <row r="1325" spans="1:10" s="12" customFormat="1" ht="25.5" outlineLevel="1">
      <c r="A1325" s="7" t="s">
        <v>1736</v>
      </c>
      <c r="B1325" s="17" t="s">
        <v>252</v>
      </c>
      <c r="C1325" s="116" t="s">
        <v>2128</v>
      </c>
      <c r="D1325" s="117" t="s">
        <v>2268</v>
      </c>
      <c r="E1325" s="118" t="s">
        <v>660</v>
      </c>
      <c r="F1325" s="119">
        <v>12</v>
      </c>
      <c r="G1325" s="41"/>
      <c r="H1325" s="3">
        <f>ROUND(_xlfn.IFERROR(F1325*G1325," - "),2)</f>
        <v>0</v>
      </c>
      <c r="I1325" s="134" t="e">
        <f>H1325/$G$1758</f>
        <v>#DIV/0!</v>
      </c>
      <c r="J1325" s="122" t="e">
        <f>#REF!</f>
        <v>#REF!</v>
      </c>
    </row>
    <row r="1326" spans="1:10" s="12" customFormat="1" ht="25.5" outlineLevel="1">
      <c r="A1326" s="7" t="s">
        <v>1737</v>
      </c>
      <c r="B1326" s="17" t="s">
        <v>214</v>
      </c>
      <c r="C1326" s="116" t="s">
        <v>2128</v>
      </c>
      <c r="D1326" s="117" t="s">
        <v>2310</v>
      </c>
      <c r="E1326" s="118" t="s">
        <v>660</v>
      </c>
      <c r="F1326" s="119">
        <v>44.34</v>
      </c>
      <c r="G1326" s="41"/>
      <c r="H1326" s="3">
        <f>ROUND(_xlfn.IFERROR(F1326*G1326," - "),2)</f>
        <v>0</v>
      </c>
      <c r="I1326" s="134" t="e">
        <f>H1326/$G$1758</f>
        <v>#DIV/0!</v>
      </c>
      <c r="J1326" s="122" t="e">
        <f>#REF!</f>
        <v>#REF!</v>
      </c>
    </row>
    <row r="1327" spans="1:10" s="12" customFormat="1" ht="14.25" outlineLevel="1">
      <c r="A1327" s="7" t="s">
        <v>1738</v>
      </c>
      <c r="B1327" s="17" t="s">
        <v>682</v>
      </c>
      <c r="C1327" s="116" t="s">
        <v>1856</v>
      </c>
      <c r="D1327" s="117" t="s">
        <v>2311</v>
      </c>
      <c r="E1327" s="118" t="s">
        <v>660</v>
      </c>
      <c r="F1327" s="119">
        <v>44.34</v>
      </c>
      <c r="G1327" s="41"/>
      <c r="H1327" s="3">
        <f>ROUND(_xlfn.IFERROR(F1327*G1327," - "),2)</f>
        <v>0</v>
      </c>
      <c r="I1327" s="134" t="e">
        <f>H1327/$G$1758</f>
        <v>#DIV/0!</v>
      </c>
      <c r="J1327" s="122" t="e">
        <f>#REF!</f>
        <v>#REF!</v>
      </c>
    </row>
    <row r="1328" spans="1:10" s="12" customFormat="1" ht="14.25" outlineLevel="1">
      <c r="A1328" s="7" t="s">
        <v>1739</v>
      </c>
      <c r="B1328" s="17" t="s">
        <v>72</v>
      </c>
      <c r="C1328" s="116" t="s">
        <v>1856</v>
      </c>
      <c r="D1328" s="117" t="s">
        <v>2312</v>
      </c>
      <c r="E1328" s="118" t="s">
        <v>660</v>
      </c>
      <c r="F1328" s="119">
        <v>22.98</v>
      </c>
      <c r="G1328" s="41"/>
      <c r="H1328" s="3">
        <f>ROUND(_xlfn.IFERROR(F1328*G1328," - "),2)</f>
        <v>0</v>
      </c>
      <c r="I1328" s="134" t="e">
        <f>H1328/$G$1758</f>
        <v>#DIV/0!</v>
      </c>
      <c r="J1328" s="122" t="e">
        <f>#REF!</f>
        <v>#REF!</v>
      </c>
    </row>
    <row r="1329" spans="1:10" s="12" customFormat="1" ht="25.5" outlineLevel="1">
      <c r="A1329" s="7" t="s">
        <v>1740</v>
      </c>
      <c r="B1329" s="17" t="s">
        <v>1150</v>
      </c>
      <c r="C1329" s="116" t="s">
        <v>1856</v>
      </c>
      <c r="D1329" s="117" t="s">
        <v>2369</v>
      </c>
      <c r="E1329" s="118" t="s">
        <v>660</v>
      </c>
      <c r="F1329" s="119">
        <v>15.58</v>
      </c>
      <c r="G1329" s="41"/>
      <c r="H1329" s="3">
        <f>ROUND(_xlfn.IFERROR(F1329*G1329," - "),2)</f>
        <v>0</v>
      </c>
      <c r="I1329" s="134" t="e">
        <f>H1329/$G$1758</f>
        <v>#DIV/0!</v>
      </c>
      <c r="J1329" s="122" t="e">
        <f>#REF!</f>
        <v>#REF!</v>
      </c>
    </row>
    <row r="1330" spans="1:10" s="12" customFormat="1" ht="25.5" outlineLevel="1">
      <c r="A1330" s="7" t="s">
        <v>1741</v>
      </c>
      <c r="B1330" s="17" t="s">
        <v>317</v>
      </c>
      <c r="C1330" s="116" t="s">
        <v>1856</v>
      </c>
      <c r="D1330" s="117" t="s">
        <v>2313</v>
      </c>
      <c r="E1330" s="118" t="s">
        <v>660</v>
      </c>
      <c r="F1330" s="119">
        <v>2.31</v>
      </c>
      <c r="G1330" s="41"/>
      <c r="H1330" s="3">
        <f>ROUND(_xlfn.IFERROR(F1330*G1330," - "),2)</f>
        <v>0</v>
      </c>
      <c r="I1330" s="134" t="e">
        <f>H1330/$G$1758</f>
        <v>#DIV/0!</v>
      </c>
      <c r="J1330" s="122" t="e">
        <f>#REF!</f>
        <v>#REF!</v>
      </c>
    </row>
    <row r="1331" spans="1:10" s="12" customFormat="1" ht="25.5" outlineLevel="1">
      <c r="A1331" s="7" t="s">
        <v>1742</v>
      </c>
      <c r="B1331" s="17" t="s">
        <v>661</v>
      </c>
      <c r="C1331" s="116" t="s">
        <v>1856</v>
      </c>
      <c r="D1331" s="117" t="s">
        <v>2370</v>
      </c>
      <c r="E1331" s="118" t="s">
        <v>660</v>
      </c>
      <c r="F1331" s="119">
        <v>17.98</v>
      </c>
      <c r="G1331" s="41"/>
      <c r="H1331" s="3">
        <f>ROUND(_xlfn.IFERROR(F1331*G1331," - "),2)</f>
        <v>0</v>
      </c>
      <c r="I1331" s="134" t="e">
        <f>H1331/$G$1758</f>
        <v>#DIV/0!</v>
      </c>
      <c r="J1331" s="122" t="e">
        <f>#REF!</f>
        <v>#REF!</v>
      </c>
    </row>
    <row r="1332" spans="1:10" s="12" customFormat="1" ht="14.25" outlineLevel="1">
      <c r="A1332" s="7" t="s">
        <v>1743</v>
      </c>
      <c r="B1332" s="2" t="s">
        <v>851</v>
      </c>
      <c r="C1332" s="116" t="s">
        <v>1856</v>
      </c>
      <c r="D1332" s="117" t="s">
        <v>2314</v>
      </c>
      <c r="E1332" s="118" t="s">
        <v>2130</v>
      </c>
      <c r="F1332" s="119">
        <v>21.78</v>
      </c>
      <c r="G1332" s="41"/>
      <c r="H1332" s="3">
        <f>ROUND(_xlfn.IFERROR(F1332*G1332," - "),2)</f>
        <v>0</v>
      </c>
      <c r="I1332" s="134" t="e">
        <f>H1332/$G$1758</f>
        <v>#DIV/0!</v>
      </c>
      <c r="J1332" s="122" t="e">
        <f>#REF!</f>
        <v>#REF!</v>
      </c>
    </row>
    <row r="1333" spans="1:10" s="12" customFormat="1" ht="14.25" outlineLevel="1">
      <c r="A1333" s="7" t="s">
        <v>1744</v>
      </c>
      <c r="B1333" s="5" t="s">
        <v>852</v>
      </c>
      <c r="C1333" s="116" t="s">
        <v>1856</v>
      </c>
      <c r="D1333" s="117" t="s">
        <v>2315</v>
      </c>
      <c r="E1333" s="118" t="s">
        <v>2130</v>
      </c>
      <c r="F1333" s="119">
        <v>3.78</v>
      </c>
      <c r="G1333" s="41"/>
      <c r="H1333" s="3">
        <f>ROUND(_xlfn.IFERROR(F1333*G1333," - "),2)</f>
        <v>0</v>
      </c>
      <c r="I1333" s="134" t="e">
        <f>H1333/$G$1758</f>
        <v>#DIV/0!</v>
      </c>
      <c r="J1333" s="122" t="e">
        <f>#REF!</f>
        <v>#REF!</v>
      </c>
    </row>
    <row r="1334" spans="1:10" s="12" customFormat="1" ht="25.5" outlineLevel="1">
      <c r="A1334" s="7" t="s">
        <v>1745</v>
      </c>
      <c r="B1334" s="22" t="s">
        <v>1496</v>
      </c>
      <c r="C1334" s="142"/>
      <c r="D1334" s="117" t="s">
        <v>689</v>
      </c>
      <c r="E1334" s="118" t="s">
        <v>86</v>
      </c>
      <c r="F1334" s="129">
        <v>2</v>
      </c>
      <c r="G1334" s="42"/>
      <c r="H1334" s="21">
        <f>ROUND(_xlfn.IFERROR(F1334*G1334," - "),2)</f>
        <v>0</v>
      </c>
      <c r="I1334" s="143" t="e">
        <f>H1334/$G$1758</f>
        <v>#DIV/0!</v>
      </c>
      <c r="J1334" s="122" t="e">
        <f>#REF!</f>
        <v>#REF!</v>
      </c>
    </row>
    <row r="1335" spans="1:10" s="12" customFormat="1" ht="14.25" outlineLevel="1">
      <c r="A1335" s="266" t="s">
        <v>1746</v>
      </c>
      <c r="B1335" s="263"/>
      <c r="C1335" s="125"/>
      <c r="D1335" s="141" t="s">
        <v>1133</v>
      </c>
      <c r="E1335" s="127">
        <f>SUM(H1336:H1337)</f>
        <v>0</v>
      </c>
      <c r="F1335" s="127"/>
      <c r="G1335" s="127"/>
      <c r="H1335" s="127"/>
      <c r="I1335" s="128" t="e">
        <f>E1335/$G$1758</f>
        <v>#DIV/0!</v>
      </c>
      <c r="J1335" s="122" t="e">
        <f>#REF!</f>
        <v>#REF!</v>
      </c>
    </row>
    <row r="1336" spans="1:10" s="12" customFormat="1" ht="14.25" outlineLevel="1">
      <c r="A1336" s="7" t="s">
        <v>1747</v>
      </c>
      <c r="B1336" s="23" t="s">
        <v>1028</v>
      </c>
      <c r="C1336" s="116" t="s">
        <v>1856</v>
      </c>
      <c r="D1336" s="117" t="s">
        <v>2280</v>
      </c>
      <c r="E1336" s="118" t="s">
        <v>2130</v>
      </c>
      <c r="F1336" s="129">
        <v>300</v>
      </c>
      <c r="G1336" s="41"/>
      <c r="H1336" s="3">
        <f>ROUND(_xlfn.IFERROR(F1336*G1336," - "),2)</f>
        <v>0</v>
      </c>
      <c r="I1336" s="123" t="e">
        <f>H1336/$G$1758</f>
        <v>#DIV/0!</v>
      </c>
      <c r="J1336" s="122" t="e">
        <f>#REF!</f>
        <v>#REF!</v>
      </c>
    </row>
    <row r="1337" spans="1:10" ht="13.5" outlineLevel="1" thickBot="1">
      <c r="A1337" s="7" t="s">
        <v>1748</v>
      </c>
      <c r="B1337" s="18" t="s">
        <v>850</v>
      </c>
      <c r="C1337" s="116" t="s">
        <v>1856</v>
      </c>
      <c r="D1337" s="117" t="s">
        <v>2281</v>
      </c>
      <c r="E1337" s="118" t="s">
        <v>2130</v>
      </c>
      <c r="F1337" s="129">
        <v>2132.77</v>
      </c>
      <c r="G1337" s="41"/>
      <c r="H1337" s="3">
        <f>ROUND(_xlfn.IFERROR(F1337*G1337," - "),2)</f>
        <v>0</v>
      </c>
      <c r="I1337" s="123" t="e">
        <f>H1337/$G$1758</f>
        <v>#DIV/0!</v>
      </c>
      <c r="J1337" s="122" t="e">
        <f>#REF!</f>
        <v>#REF!</v>
      </c>
    </row>
    <row r="1338" spans="1:10" s="14" customFormat="1" ht="15.75" thickBot="1">
      <c r="A1338" s="264">
        <v>9</v>
      </c>
      <c r="B1338" s="265"/>
      <c r="C1338" s="106"/>
      <c r="D1338" s="107" t="s">
        <v>1751</v>
      </c>
      <c r="E1338" s="108">
        <f>ROUND(SUM(E1339+E1343+E1349+E1354+E1365+E1372+E1379+E1392+E1400+E1413+E1436+E1453+E1431),2)</f>
        <v>0</v>
      </c>
      <c r="F1338" s="108"/>
      <c r="G1338" s="108"/>
      <c r="H1338" s="109"/>
      <c r="I1338" s="110" t="e">
        <f>E1338/$G$1758</f>
        <v>#DIV/0!</v>
      </c>
      <c r="J1338" s="111" t="e">
        <f>#REF!</f>
        <v>#REF!</v>
      </c>
    </row>
    <row r="1339" spans="1:10" s="12" customFormat="1" ht="14.25" outlineLevel="1">
      <c r="A1339" s="267" t="s">
        <v>124</v>
      </c>
      <c r="B1339" s="268"/>
      <c r="C1339" s="112"/>
      <c r="D1339" s="113" t="s">
        <v>18</v>
      </c>
      <c r="E1339" s="114">
        <f>SUM(H1340:H1342)</f>
        <v>0</v>
      </c>
      <c r="F1339" s="114"/>
      <c r="G1339" s="114"/>
      <c r="H1339" s="114"/>
      <c r="I1339" s="115" t="e">
        <f>E1339/$G$1758</f>
        <v>#DIV/0!</v>
      </c>
      <c r="J1339" s="122" t="e">
        <f>#REF!</f>
        <v>#REF!</v>
      </c>
    </row>
    <row r="1340" spans="1:10" s="12" customFormat="1" ht="14.25" outlineLevel="1">
      <c r="A1340" s="7" t="s">
        <v>125</v>
      </c>
      <c r="B1340" s="2" t="s">
        <v>284</v>
      </c>
      <c r="C1340" s="116" t="s">
        <v>2128</v>
      </c>
      <c r="D1340" s="117" t="s">
        <v>2141</v>
      </c>
      <c r="E1340" s="118" t="s">
        <v>86</v>
      </c>
      <c r="F1340" s="124">
        <v>5</v>
      </c>
      <c r="G1340" s="41"/>
      <c r="H1340" s="3">
        <f>ROUND(_xlfn.IFERROR(F1340*G1340," - "),2)</f>
        <v>0</v>
      </c>
      <c r="I1340" s="121" t="e">
        <f>H1340/$G$1758</f>
        <v>#DIV/0!</v>
      </c>
      <c r="J1340" s="122" t="e">
        <f>#REF!</f>
        <v>#REF!</v>
      </c>
    </row>
    <row r="1341" spans="1:10" s="12" customFormat="1" ht="14.25" outlineLevel="1">
      <c r="A1341" s="7" t="s">
        <v>126</v>
      </c>
      <c r="B1341" s="4" t="s">
        <v>285</v>
      </c>
      <c r="C1341" s="116" t="s">
        <v>2128</v>
      </c>
      <c r="D1341" s="117" t="s">
        <v>2142</v>
      </c>
      <c r="E1341" s="118" t="s">
        <v>86</v>
      </c>
      <c r="F1341" s="119">
        <v>5</v>
      </c>
      <c r="G1341" s="41"/>
      <c r="H1341" s="3">
        <f>ROUND(_xlfn.IFERROR(F1341*G1341," - "),2)</f>
        <v>0</v>
      </c>
      <c r="I1341" s="123" t="e">
        <f>H1341/$G$1758</f>
        <v>#DIV/0!</v>
      </c>
      <c r="J1341" s="122" t="e">
        <f>#REF!</f>
        <v>#REF!</v>
      </c>
    </row>
    <row r="1342" spans="1:10" s="12" customFormat="1" ht="14.25" outlineLevel="1">
      <c r="A1342" s="7" t="s">
        <v>127</v>
      </c>
      <c r="B1342" s="4" t="s">
        <v>286</v>
      </c>
      <c r="C1342" s="116" t="s">
        <v>2128</v>
      </c>
      <c r="D1342" s="117" t="s">
        <v>2143</v>
      </c>
      <c r="E1342" s="118" t="s">
        <v>86</v>
      </c>
      <c r="F1342" s="119">
        <v>5</v>
      </c>
      <c r="G1342" s="41"/>
      <c r="H1342" s="3">
        <f>ROUND(_xlfn.IFERROR(F1342*G1342," - "),2)</f>
        <v>0</v>
      </c>
      <c r="I1342" s="123" t="e">
        <f>H1342/$G$1758</f>
        <v>#DIV/0!</v>
      </c>
      <c r="J1342" s="122" t="e">
        <f>#REF!</f>
        <v>#REF!</v>
      </c>
    </row>
    <row r="1343" spans="1:10" s="12" customFormat="1" ht="14.25" outlineLevel="1">
      <c r="A1343" s="262" t="s">
        <v>128</v>
      </c>
      <c r="B1343" s="263"/>
      <c r="C1343" s="125"/>
      <c r="D1343" s="126" t="s">
        <v>770</v>
      </c>
      <c r="E1343" s="127">
        <f>SUM(H1344:H1348)</f>
        <v>0</v>
      </c>
      <c r="F1343" s="127"/>
      <c r="G1343" s="127"/>
      <c r="H1343" s="127"/>
      <c r="I1343" s="128" t="e">
        <f>E1343/$G$1758</f>
        <v>#DIV/0!</v>
      </c>
      <c r="J1343" s="122" t="e">
        <f>#REF!</f>
        <v>#REF!</v>
      </c>
    </row>
    <row r="1344" spans="1:10" s="12" customFormat="1" ht="14.25" outlineLevel="1">
      <c r="A1344" s="7" t="s">
        <v>129</v>
      </c>
      <c r="B1344" s="17" t="s">
        <v>196</v>
      </c>
      <c r="C1344" s="116" t="s">
        <v>2128</v>
      </c>
      <c r="D1344" s="117" t="s">
        <v>2144</v>
      </c>
      <c r="E1344" s="118" t="s">
        <v>2130</v>
      </c>
      <c r="F1344" s="124">
        <v>6</v>
      </c>
      <c r="G1344" s="41"/>
      <c r="H1344" s="3">
        <f>ROUND(_xlfn.IFERROR(F1344*G1344," - "),2)</f>
        <v>0</v>
      </c>
      <c r="I1344" s="121" t="e">
        <f>H1344/$G$1758</f>
        <v>#DIV/0!</v>
      </c>
      <c r="J1344" s="122" t="e">
        <f>#REF!</f>
        <v>#REF!</v>
      </c>
    </row>
    <row r="1345" spans="1:10" s="12" customFormat="1" ht="14.25" outlineLevel="1">
      <c r="A1345" s="7" t="s">
        <v>130</v>
      </c>
      <c r="B1345" s="17" t="s">
        <v>341</v>
      </c>
      <c r="C1345" s="116" t="s">
        <v>1856</v>
      </c>
      <c r="D1345" s="117" t="s">
        <v>2145</v>
      </c>
      <c r="E1345" s="118" t="s">
        <v>86</v>
      </c>
      <c r="F1345" s="129">
        <v>10</v>
      </c>
      <c r="G1345" s="41"/>
      <c r="H1345" s="3">
        <f>ROUND(_xlfn.IFERROR(F1345*G1345," - "),2)</f>
        <v>0</v>
      </c>
      <c r="I1345" s="123" t="e">
        <f>H1345/$G$1758</f>
        <v>#DIV/0!</v>
      </c>
      <c r="J1345" s="122" t="e">
        <f>#REF!</f>
        <v>#REF!</v>
      </c>
    </row>
    <row r="1346" spans="1:10" s="12" customFormat="1" ht="25.5" outlineLevel="1">
      <c r="A1346" s="7" t="s">
        <v>131</v>
      </c>
      <c r="B1346" s="17" t="s">
        <v>1025</v>
      </c>
      <c r="C1346" s="116" t="s">
        <v>1856</v>
      </c>
      <c r="D1346" s="117" t="s">
        <v>2146</v>
      </c>
      <c r="E1346" s="118" t="s">
        <v>660</v>
      </c>
      <c r="F1346" s="129">
        <v>50</v>
      </c>
      <c r="G1346" s="41"/>
      <c r="H1346" s="3">
        <f>ROUND(_xlfn.IFERROR(F1346*G1346," - "),2)</f>
        <v>0</v>
      </c>
      <c r="I1346" s="123" t="e">
        <f>H1346/$G$1758</f>
        <v>#DIV/0!</v>
      </c>
      <c r="J1346" s="122" t="e">
        <f>#REF!</f>
        <v>#REF!</v>
      </c>
    </row>
    <row r="1347" spans="1:10" s="12" customFormat="1" ht="25.5" outlineLevel="1">
      <c r="A1347" s="7" t="s">
        <v>132</v>
      </c>
      <c r="B1347" s="17" t="s">
        <v>736</v>
      </c>
      <c r="C1347" s="116" t="s">
        <v>1856</v>
      </c>
      <c r="D1347" s="117" t="s">
        <v>2147</v>
      </c>
      <c r="E1347" s="118" t="s">
        <v>2130</v>
      </c>
      <c r="F1347" s="129">
        <v>30</v>
      </c>
      <c r="G1347" s="41"/>
      <c r="H1347" s="3">
        <f>ROUND(_xlfn.IFERROR(F1347*G1347," - "),2)</f>
        <v>0</v>
      </c>
      <c r="I1347" s="123" t="e">
        <f>H1347/$G$1758</f>
        <v>#DIV/0!</v>
      </c>
      <c r="J1347" s="122" t="e">
        <f>#REF!</f>
        <v>#REF!</v>
      </c>
    </row>
    <row r="1348" spans="1:10" s="12" customFormat="1" ht="14.25" outlineLevel="1">
      <c r="A1348" s="7" t="s">
        <v>133</v>
      </c>
      <c r="B1348" s="17" t="s">
        <v>737</v>
      </c>
      <c r="C1348" s="116" t="s">
        <v>1856</v>
      </c>
      <c r="D1348" s="117" t="s">
        <v>2148</v>
      </c>
      <c r="E1348" s="118" t="s">
        <v>2130</v>
      </c>
      <c r="F1348" s="129">
        <v>30</v>
      </c>
      <c r="G1348" s="41"/>
      <c r="H1348" s="3">
        <f>ROUND(_xlfn.IFERROR(F1348*G1348," - "),2)</f>
        <v>0</v>
      </c>
      <c r="I1348" s="123" t="e">
        <f>H1348/$G$1758</f>
        <v>#DIV/0!</v>
      </c>
      <c r="J1348" s="122" t="e">
        <f>#REF!</f>
        <v>#REF!</v>
      </c>
    </row>
    <row r="1349" spans="1:10" s="12" customFormat="1" ht="14.25" outlineLevel="1">
      <c r="A1349" s="259" t="s">
        <v>173</v>
      </c>
      <c r="B1349" s="261"/>
      <c r="C1349" s="130"/>
      <c r="D1349" s="131" t="s">
        <v>751</v>
      </c>
      <c r="E1349" s="132">
        <f>SUM(H1350:H1353)</f>
        <v>0</v>
      </c>
      <c r="F1349" s="127"/>
      <c r="G1349" s="127"/>
      <c r="H1349" s="127"/>
      <c r="I1349" s="128" t="e">
        <f>E1349/$G$1758</f>
        <v>#DIV/0!</v>
      </c>
      <c r="J1349" s="122" t="e">
        <f>#REF!</f>
        <v>#REF!</v>
      </c>
    </row>
    <row r="1350" spans="1:10" s="12" customFormat="1" ht="14.25" outlineLevel="1">
      <c r="A1350" s="7" t="s">
        <v>174</v>
      </c>
      <c r="B1350" s="2" t="s">
        <v>307</v>
      </c>
      <c r="C1350" s="116" t="s">
        <v>1856</v>
      </c>
      <c r="D1350" s="117" t="s">
        <v>2149</v>
      </c>
      <c r="E1350" s="118" t="s">
        <v>2150</v>
      </c>
      <c r="F1350" s="133">
        <v>0.59</v>
      </c>
      <c r="G1350" s="41"/>
      <c r="H1350" s="3">
        <f>ROUND(_xlfn.IFERROR(F1350*G1350," - "),2)</f>
        <v>0</v>
      </c>
      <c r="I1350" s="121" t="e">
        <f>H1350/$G$1758</f>
        <v>#DIV/0!</v>
      </c>
      <c r="J1350" s="122" t="e">
        <f>#REF!</f>
        <v>#REF!</v>
      </c>
    </row>
    <row r="1351" spans="1:10" s="12" customFormat="1" ht="25.5" outlineLevel="1">
      <c r="A1351" s="7" t="s">
        <v>175</v>
      </c>
      <c r="B1351" s="5" t="s">
        <v>223</v>
      </c>
      <c r="C1351" s="116" t="s">
        <v>2128</v>
      </c>
      <c r="D1351" s="117" t="s">
        <v>2151</v>
      </c>
      <c r="E1351" s="118" t="s">
        <v>660</v>
      </c>
      <c r="F1351" s="119">
        <v>3.6</v>
      </c>
      <c r="G1351" s="41"/>
      <c r="H1351" s="3">
        <f>ROUND(_xlfn.IFERROR(F1351*G1351," - "),2)</f>
        <v>0</v>
      </c>
      <c r="I1351" s="134" t="e">
        <f>H1351/$G$1758</f>
        <v>#DIV/0!</v>
      </c>
      <c r="J1351" s="122" t="e">
        <f>#REF!</f>
        <v>#REF!</v>
      </c>
    </row>
    <row r="1352" spans="1:10" s="12" customFormat="1" ht="14.25" outlineLevel="1">
      <c r="A1352" s="7" t="s">
        <v>724</v>
      </c>
      <c r="B1352" s="5" t="s">
        <v>1758</v>
      </c>
      <c r="C1352" s="116" t="s">
        <v>1856</v>
      </c>
      <c r="D1352" s="117" t="s">
        <v>2403</v>
      </c>
      <c r="E1352" s="118" t="s">
        <v>2130</v>
      </c>
      <c r="F1352" s="119">
        <v>50.48</v>
      </c>
      <c r="G1352" s="41"/>
      <c r="H1352" s="3">
        <f>ROUND(_xlfn.IFERROR(F1352*G1352," - "),2)</f>
        <v>0</v>
      </c>
      <c r="I1352" s="134" t="e">
        <f>H1352/$G$1758</f>
        <v>#DIV/0!</v>
      </c>
      <c r="J1352" s="122" t="e">
        <f>#REF!</f>
        <v>#REF!</v>
      </c>
    </row>
    <row r="1353" spans="1:10" s="12" customFormat="1" ht="14.25" outlineLevel="1">
      <c r="A1353" s="7" t="s">
        <v>725</v>
      </c>
      <c r="B1353" s="5" t="s">
        <v>332</v>
      </c>
      <c r="C1353" s="116" t="s">
        <v>1856</v>
      </c>
      <c r="D1353" s="135" t="s">
        <v>752</v>
      </c>
      <c r="E1353" s="118" t="s">
        <v>2130</v>
      </c>
      <c r="F1353" s="119">
        <v>215.6</v>
      </c>
      <c r="G1353" s="41"/>
      <c r="H1353" s="3">
        <f>ROUND(_xlfn.IFERROR(F1353*G1353," - "),2)</f>
        <v>0</v>
      </c>
      <c r="I1353" s="134" t="e">
        <f>H1353/$G$1758</f>
        <v>#DIV/0!</v>
      </c>
      <c r="J1353" s="122" t="e">
        <f>#REF!</f>
        <v>#REF!</v>
      </c>
    </row>
    <row r="1354" spans="1:10" s="12" customFormat="1" ht="14.25" outlineLevel="1">
      <c r="A1354" s="259" t="s">
        <v>238</v>
      </c>
      <c r="B1354" s="261"/>
      <c r="C1354" s="125"/>
      <c r="D1354" s="126" t="s">
        <v>1625</v>
      </c>
      <c r="E1354" s="127">
        <f>SUM(H1355:H1364)</f>
        <v>0</v>
      </c>
      <c r="F1354" s="127"/>
      <c r="G1354" s="127"/>
      <c r="H1354" s="127"/>
      <c r="I1354" s="128" t="e">
        <f>E1354/$G$1758</f>
        <v>#DIV/0!</v>
      </c>
      <c r="J1354" s="122" t="e">
        <f>#REF!</f>
        <v>#REF!</v>
      </c>
    </row>
    <row r="1355" spans="1:10" s="12" customFormat="1" ht="25.5" outlineLevel="1">
      <c r="A1355" s="7" t="s">
        <v>612</v>
      </c>
      <c r="B1355" s="2" t="s">
        <v>1755</v>
      </c>
      <c r="C1355" s="116" t="s">
        <v>1856</v>
      </c>
      <c r="D1355" s="135" t="s">
        <v>1757</v>
      </c>
      <c r="E1355" s="118" t="s">
        <v>2130</v>
      </c>
      <c r="F1355" s="133">
        <v>54.36</v>
      </c>
      <c r="G1355" s="41"/>
      <c r="H1355" s="3">
        <f>ROUND(_xlfn.IFERROR(F1355*G1355," - "),2)</f>
        <v>0</v>
      </c>
      <c r="I1355" s="121" t="e">
        <f>H1355/$G$1758</f>
        <v>#DIV/0!</v>
      </c>
      <c r="J1355" s="122" t="e">
        <f>#REF!</f>
        <v>#REF!</v>
      </c>
    </row>
    <row r="1356" spans="1:10" s="12" customFormat="1" ht="25.5" outlineLevel="1">
      <c r="A1356" s="7" t="s">
        <v>613</v>
      </c>
      <c r="B1356" s="5" t="s">
        <v>329</v>
      </c>
      <c r="C1356" s="116" t="s">
        <v>1856</v>
      </c>
      <c r="D1356" s="117" t="s">
        <v>2170</v>
      </c>
      <c r="E1356" s="118" t="s">
        <v>2130</v>
      </c>
      <c r="F1356" s="119">
        <v>20</v>
      </c>
      <c r="G1356" s="41"/>
      <c r="H1356" s="3">
        <f>ROUND(_xlfn.IFERROR(F1356*G1356," - "),2)</f>
        <v>0</v>
      </c>
      <c r="I1356" s="134" t="e">
        <f>H1356/$G$1758</f>
        <v>#DIV/0!</v>
      </c>
      <c r="J1356" s="122" t="e">
        <f>#REF!</f>
        <v>#REF!</v>
      </c>
    </row>
    <row r="1357" spans="1:10" s="12" customFormat="1" ht="14.25" outlineLevel="1">
      <c r="A1357" s="7" t="s">
        <v>614</v>
      </c>
      <c r="B1357" s="2" t="s">
        <v>153</v>
      </c>
      <c r="C1357" s="116" t="s">
        <v>1856</v>
      </c>
      <c r="D1357" s="117" t="s">
        <v>2158</v>
      </c>
      <c r="E1357" s="118" t="s">
        <v>2130</v>
      </c>
      <c r="F1357" s="133">
        <v>7.37</v>
      </c>
      <c r="G1357" s="41"/>
      <c r="H1357" s="3">
        <f>ROUND(_xlfn.IFERROR(F1357*G1357," - "),2)</f>
        <v>0</v>
      </c>
      <c r="I1357" s="121" t="e">
        <f>H1357/$G$1758</f>
        <v>#DIV/0!</v>
      </c>
      <c r="J1357" s="122" t="e">
        <f>#REF!</f>
        <v>#REF!</v>
      </c>
    </row>
    <row r="1358" spans="1:10" s="12" customFormat="1" ht="14.25" outlineLevel="1">
      <c r="A1358" s="7" t="s">
        <v>615</v>
      </c>
      <c r="B1358" s="5" t="s">
        <v>1246</v>
      </c>
      <c r="C1358" s="116" t="s">
        <v>1856</v>
      </c>
      <c r="D1358" s="117" t="s">
        <v>2161</v>
      </c>
      <c r="E1358" s="118" t="s">
        <v>2130</v>
      </c>
      <c r="F1358" s="119">
        <v>7.37</v>
      </c>
      <c r="G1358" s="41"/>
      <c r="H1358" s="3">
        <f>ROUND(_xlfn.IFERROR(F1358*G1358," - "),2)</f>
        <v>0</v>
      </c>
      <c r="I1358" s="134" t="e">
        <f>H1358/$G$1758</f>
        <v>#DIV/0!</v>
      </c>
      <c r="J1358" s="122" t="e">
        <f>#REF!</f>
        <v>#REF!</v>
      </c>
    </row>
    <row r="1359" spans="1:10" s="12" customFormat="1" ht="14.25" outlineLevel="1">
      <c r="A1359" s="7" t="s">
        <v>646</v>
      </c>
      <c r="B1359" s="20" t="s">
        <v>1038</v>
      </c>
      <c r="C1359" s="116" t="s">
        <v>1856</v>
      </c>
      <c r="D1359" s="117" t="s">
        <v>2283</v>
      </c>
      <c r="E1359" s="118" t="s">
        <v>2130</v>
      </c>
      <c r="F1359" s="119">
        <v>0.76</v>
      </c>
      <c r="G1359" s="41"/>
      <c r="H1359" s="3">
        <f>ROUND(_xlfn.IFERROR(F1359*G1359," - "),2)</f>
        <v>0</v>
      </c>
      <c r="I1359" s="134" t="e">
        <f>H1359/$G$1758</f>
        <v>#DIV/0!</v>
      </c>
      <c r="J1359" s="122" t="e">
        <f>#REF!</f>
        <v>#REF!</v>
      </c>
    </row>
    <row r="1360" spans="1:10" s="12" customFormat="1" ht="14.25" outlineLevel="1">
      <c r="A1360" s="7" t="s">
        <v>713</v>
      </c>
      <c r="B1360" s="5" t="s">
        <v>1040</v>
      </c>
      <c r="C1360" s="116" t="s">
        <v>1856</v>
      </c>
      <c r="D1360" s="117" t="s">
        <v>2160</v>
      </c>
      <c r="E1360" s="118" t="s">
        <v>2130</v>
      </c>
      <c r="F1360" s="119">
        <v>7.37</v>
      </c>
      <c r="G1360" s="41"/>
      <c r="H1360" s="3">
        <f>ROUND(_xlfn.IFERROR(F1360*G1360," - "),2)</f>
        <v>0</v>
      </c>
      <c r="I1360" s="134" t="e">
        <f>H1360/$G$1758</f>
        <v>#DIV/0!</v>
      </c>
      <c r="J1360" s="122" t="e">
        <f>#REF!</f>
        <v>#REF!</v>
      </c>
    </row>
    <row r="1361" spans="1:10" s="12" customFormat="1" ht="14.25" outlineLevel="1">
      <c r="A1361" s="7" t="s">
        <v>715</v>
      </c>
      <c r="B1361" s="5" t="s">
        <v>333</v>
      </c>
      <c r="C1361" s="116" t="s">
        <v>1856</v>
      </c>
      <c r="D1361" s="117" t="s">
        <v>2159</v>
      </c>
      <c r="E1361" s="118" t="s">
        <v>2130</v>
      </c>
      <c r="F1361" s="119">
        <v>7.37</v>
      </c>
      <c r="G1361" s="41"/>
      <c r="H1361" s="3">
        <f>ROUND(_xlfn.IFERROR(F1361*G1361," - "),2)</f>
        <v>0</v>
      </c>
      <c r="I1361" s="134" t="e">
        <f>H1361/$G$1758</f>
        <v>#DIV/0!</v>
      </c>
      <c r="J1361" s="122" t="e">
        <f>#REF!</f>
        <v>#REF!</v>
      </c>
    </row>
    <row r="1362" spans="1:10" s="12" customFormat="1" ht="14.25" outlineLevel="1">
      <c r="A1362" s="7" t="s">
        <v>726</v>
      </c>
      <c r="B1362" s="5" t="s">
        <v>154</v>
      </c>
      <c r="C1362" s="116" t="s">
        <v>1856</v>
      </c>
      <c r="D1362" s="117" t="s">
        <v>2162</v>
      </c>
      <c r="E1362" s="118" t="s">
        <v>660</v>
      </c>
      <c r="F1362" s="119">
        <v>3.6</v>
      </c>
      <c r="G1362" s="41"/>
      <c r="H1362" s="3">
        <f>ROUND(_xlfn.IFERROR(F1362*G1362," - "),2)</f>
        <v>0</v>
      </c>
      <c r="I1362" s="134" t="e">
        <f>H1362/$G$1758</f>
        <v>#DIV/0!</v>
      </c>
      <c r="J1362" s="122" t="e">
        <f>#REF!</f>
        <v>#REF!</v>
      </c>
    </row>
    <row r="1363" spans="1:10" s="12" customFormat="1" ht="14.25" outlineLevel="1">
      <c r="A1363" s="7" t="s">
        <v>1756</v>
      </c>
      <c r="B1363" s="17" t="s">
        <v>656</v>
      </c>
      <c r="C1363" s="116" t="s">
        <v>1856</v>
      </c>
      <c r="D1363" s="117" t="s">
        <v>2336</v>
      </c>
      <c r="E1363" s="118" t="s">
        <v>660</v>
      </c>
      <c r="F1363" s="119">
        <v>292.51</v>
      </c>
      <c r="G1363" s="41"/>
      <c r="H1363" s="3">
        <f>ROUND(_xlfn.IFERROR(F1363*G1363," - "),2)</f>
        <v>0</v>
      </c>
      <c r="I1363" s="134" t="e">
        <f>H1363/$G$1758</f>
        <v>#DIV/0!</v>
      </c>
      <c r="J1363" s="122" t="e">
        <f>#REF!</f>
        <v>#REF!</v>
      </c>
    </row>
    <row r="1364" spans="1:10" s="12" customFormat="1" ht="38.25" outlineLevel="1">
      <c r="A1364" s="7" t="s">
        <v>1809</v>
      </c>
      <c r="B1364" s="17" t="s">
        <v>305</v>
      </c>
      <c r="C1364" s="116" t="s">
        <v>2128</v>
      </c>
      <c r="D1364" s="135" t="s">
        <v>801</v>
      </c>
      <c r="E1364" s="118" t="s">
        <v>2130</v>
      </c>
      <c r="F1364" s="119">
        <v>56.22</v>
      </c>
      <c r="G1364" s="41"/>
      <c r="H1364" s="3">
        <f>ROUND(_xlfn.IFERROR(F1364*G1364," - "),2)</f>
        <v>0</v>
      </c>
      <c r="I1364" s="134" t="e">
        <f>H1364/$G$1758</f>
        <v>#DIV/0!</v>
      </c>
      <c r="J1364" s="122" t="e">
        <f>#REF!</f>
        <v>#REF!</v>
      </c>
    </row>
    <row r="1365" spans="1:10" s="12" customFormat="1" ht="14.25" outlineLevel="1">
      <c r="A1365" s="259" t="s">
        <v>616</v>
      </c>
      <c r="B1365" s="261"/>
      <c r="C1365" s="125"/>
      <c r="D1365" s="126" t="s">
        <v>1139</v>
      </c>
      <c r="E1365" s="127">
        <f>SUM(H1366:H1371)</f>
        <v>0</v>
      </c>
      <c r="F1365" s="127"/>
      <c r="G1365" s="127"/>
      <c r="H1365" s="127"/>
      <c r="I1365" s="128" t="e">
        <f>E1365/$G$1758</f>
        <v>#DIV/0!</v>
      </c>
      <c r="J1365" s="122" t="e">
        <f>#REF!</f>
        <v>#REF!</v>
      </c>
    </row>
    <row r="1366" spans="1:10" s="12" customFormat="1" ht="25.5" outlineLevel="1">
      <c r="A1366" s="7" t="s">
        <v>617</v>
      </c>
      <c r="B1366" s="20" t="s">
        <v>692</v>
      </c>
      <c r="C1366" s="116" t="s">
        <v>1856</v>
      </c>
      <c r="D1366" s="117" t="s">
        <v>2404</v>
      </c>
      <c r="E1366" s="118" t="s">
        <v>660</v>
      </c>
      <c r="F1366" s="119">
        <v>4.6</v>
      </c>
      <c r="G1366" s="41"/>
      <c r="H1366" s="3">
        <f>ROUND(_xlfn.IFERROR(F1366*G1366," - "),2)</f>
        <v>0</v>
      </c>
      <c r="I1366" s="134" t="e">
        <f>H1366/$G$1758</f>
        <v>#DIV/0!</v>
      </c>
      <c r="J1366" s="122" t="e">
        <f>#REF!</f>
        <v>#REF!</v>
      </c>
    </row>
    <row r="1367" spans="1:10" s="12" customFormat="1" ht="14.25" outlineLevel="1">
      <c r="A1367" s="7" t="s">
        <v>618</v>
      </c>
      <c r="B1367" s="20" t="s">
        <v>667</v>
      </c>
      <c r="C1367" s="116" t="s">
        <v>1856</v>
      </c>
      <c r="D1367" s="117" t="s">
        <v>2181</v>
      </c>
      <c r="E1367" s="118" t="s">
        <v>660</v>
      </c>
      <c r="F1367" s="119">
        <v>5.09</v>
      </c>
      <c r="G1367" s="41"/>
      <c r="H1367" s="3">
        <f>ROUND(_xlfn.IFERROR(F1367*G1367," - "),2)</f>
        <v>0</v>
      </c>
      <c r="I1367" s="134" t="e">
        <f>H1367/$G$1758</f>
        <v>#DIV/0!</v>
      </c>
      <c r="J1367" s="122" t="e">
        <f>#REF!</f>
        <v>#REF!</v>
      </c>
    </row>
    <row r="1368" spans="1:10" s="12" customFormat="1" ht="25.5" outlineLevel="1">
      <c r="A1368" s="7" t="s">
        <v>619</v>
      </c>
      <c r="B1368" s="20" t="s">
        <v>1640</v>
      </c>
      <c r="C1368" s="116" t="s">
        <v>1856</v>
      </c>
      <c r="D1368" s="135" t="s">
        <v>1829</v>
      </c>
      <c r="E1368" s="118" t="s">
        <v>2130</v>
      </c>
      <c r="F1368" s="119">
        <v>10.65</v>
      </c>
      <c r="G1368" s="41"/>
      <c r="H1368" s="3">
        <f>ROUND(_xlfn.IFERROR(F1368*G1368," - "),2)</f>
        <v>0</v>
      </c>
      <c r="I1368" s="134" t="e">
        <f>H1368/$G$1758</f>
        <v>#DIV/0!</v>
      </c>
      <c r="J1368" s="122" t="e">
        <f>#REF!</f>
        <v>#REF!</v>
      </c>
    </row>
    <row r="1369" spans="1:10" s="12" customFormat="1" ht="14.25" outlineLevel="1">
      <c r="A1369" s="7" t="s">
        <v>620</v>
      </c>
      <c r="B1369" s="5" t="s">
        <v>1038</v>
      </c>
      <c r="C1369" s="116" t="s">
        <v>1856</v>
      </c>
      <c r="D1369" s="117" t="s">
        <v>2283</v>
      </c>
      <c r="E1369" s="118" t="s">
        <v>2130</v>
      </c>
      <c r="F1369" s="119">
        <v>5.6</v>
      </c>
      <c r="G1369" s="41"/>
      <c r="H1369" s="3">
        <f>ROUND(_xlfn.IFERROR(F1369*G1369," - "),2)</f>
        <v>0</v>
      </c>
      <c r="I1369" s="134" t="e">
        <f>H1369/$G$1758</f>
        <v>#DIV/0!</v>
      </c>
      <c r="J1369" s="122" t="e">
        <f>#REF!</f>
        <v>#REF!</v>
      </c>
    </row>
    <row r="1370" spans="1:10" s="12" customFormat="1" ht="14.25" outlineLevel="1">
      <c r="A1370" s="7" t="s">
        <v>621</v>
      </c>
      <c r="B1370" s="5" t="s">
        <v>639</v>
      </c>
      <c r="C1370" s="116" t="s">
        <v>1856</v>
      </c>
      <c r="D1370" s="117" t="s">
        <v>2178</v>
      </c>
      <c r="E1370" s="118" t="s">
        <v>659</v>
      </c>
      <c r="F1370" s="119">
        <v>40</v>
      </c>
      <c r="G1370" s="41"/>
      <c r="H1370" s="3">
        <f>ROUND(_xlfn.IFERROR(F1370*G1370," - "),2)</f>
        <v>0</v>
      </c>
      <c r="I1370" s="134" t="e">
        <f>H1370/$G$1758</f>
        <v>#DIV/0!</v>
      </c>
      <c r="J1370" s="122" t="e">
        <f>#REF!</f>
        <v>#REF!</v>
      </c>
    </row>
    <row r="1371" spans="1:10" s="12" customFormat="1" ht="14.25" outlineLevel="1">
      <c r="A1371" s="7" t="s">
        <v>1858</v>
      </c>
      <c r="B1371" s="5" t="s">
        <v>704</v>
      </c>
      <c r="C1371" s="116" t="s">
        <v>1856</v>
      </c>
      <c r="D1371" s="117" t="s">
        <v>2179</v>
      </c>
      <c r="E1371" s="118" t="s">
        <v>2150</v>
      </c>
      <c r="F1371" s="119">
        <v>3.11</v>
      </c>
      <c r="G1371" s="41"/>
      <c r="H1371" s="3">
        <f>ROUND(_xlfn.IFERROR(F1371*G1371," - "),2)</f>
        <v>0</v>
      </c>
      <c r="I1371" s="134" t="e">
        <f>H1371/$G$1758</f>
        <v>#DIV/0!</v>
      </c>
      <c r="J1371" s="122" t="e">
        <f>#REF!</f>
        <v>#REF!</v>
      </c>
    </row>
    <row r="1372" spans="1:10" s="12" customFormat="1" ht="14.25" outlineLevel="1">
      <c r="A1372" s="259" t="s">
        <v>622</v>
      </c>
      <c r="B1372" s="261"/>
      <c r="C1372" s="125"/>
      <c r="D1372" s="126" t="s">
        <v>1140</v>
      </c>
      <c r="E1372" s="127">
        <f>SUM(H1373:H1378)</f>
        <v>0</v>
      </c>
      <c r="F1372" s="127"/>
      <c r="G1372" s="127"/>
      <c r="H1372" s="127"/>
      <c r="I1372" s="128" t="e">
        <f>E1372/$G$1758</f>
        <v>#DIV/0!</v>
      </c>
      <c r="J1372" s="122" t="e">
        <f>#REF!</f>
        <v>#REF!</v>
      </c>
    </row>
    <row r="1373" spans="1:10" s="12" customFormat="1" ht="14.25" outlineLevel="1">
      <c r="A1373" s="7" t="s">
        <v>623</v>
      </c>
      <c r="B1373" s="5" t="s">
        <v>141</v>
      </c>
      <c r="C1373" s="116" t="s">
        <v>1856</v>
      </c>
      <c r="D1373" s="117" t="s">
        <v>244</v>
      </c>
      <c r="E1373" s="118" t="s">
        <v>2130</v>
      </c>
      <c r="F1373" s="119">
        <v>32.8</v>
      </c>
      <c r="G1373" s="41"/>
      <c r="H1373" s="3">
        <f>ROUND(_xlfn.IFERROR(F1373*G1373," - "),2)</f>
        <v>0</v>
      </c>
      <c r="I1373" s="134" t="e">
        <f>H1373/$G$1758</f>
        <v>#DIV/0!</v>
      </c>
      <c r="J1373" s="122" t="e">
        <f>#REF!</f>
        <v>#REF!</v>
      </c>
    </row>
    <row r="1374" spans="1:10" s="13" customFormat="1" ht="12.75" outlineLevel="1">
      <c r="A1374" s="7" t="s">
        <v>681</v>
      </c>
      <c r="B1374" s="136" t="s">
        <v>143</v>
      </c>
      <c r="C1374" s="116" t="s">
        <v>1856</v>
      </c>
      <c r="D1374" s="117" t="s">
        <v>2184</v>
      </c>
      <c r="E1374" s="118" t="s">
        <v>2130</v>
      </c>
      <c r="F1374" s="137">
        <v>32.8</v>
      </c>
      <c r="G1374" s="41"/>
      <c r="H1374" s="3">
        <f>ROUND(_xlfn.IFERROR(F1374*G1374," - "),2)</f>
        <v>0</v>
      </c>
      <c r="I1374" s="134" t="e">
        <f>H1374/$G$1758</f>
        <v>#DIV/0!</v>
      </c>
      <c r="J1374" s="122" t="e">
        <f>#REF!</f>
        <v>#REF!</v>
      </c>
    </row>
    <row r="1375" spans="1:10" s="13" customFormat="1" ht="12.75" outlineLevel="1">
      <c r="A1375" s="7" t="s">
        <v>1752</v>
      </c>
      <c r="B1375" s="17" t="s">
        <v>145</v>
      </c>
      <c r="C1375" s="116" t="s">
        <v>1856</v>
      </c>
      <c r="D1375" s="117" t="s">
        <v>245</v>
      </c>
      <c r="E1375" s="118" t="s">
        <v>2130</v>
      </c>
      <c r="F1375" s="137">
        <v>32.8</v>
      </c>
      <c r="G1375" s="41"/>
      <c r="H1375" s="3">
        <f>ROUND(_xlfn.IFERROR(F1375*G1375," - "),2)</f>
        <v>0</v>
      </c>
      <c r="I1375" s="123" t="e">
        <f>H1375/$G$1758</f>
        <v>#DIV/0!</v>
      </c>
      <c r="J1375" s="122" t="e">
        <f>#REF!</f>
        <v>#REF!</v>
      </c>
    </row>
    <row r="1376" spans="1:10" s="13" customFormat="1" ht="12.75" outlineLevel="1">
      <c r="A1376" s="7" t="s">
        <v>1753</v>
      </c>
      <c r="B1376" s="20" t="s">
        <v>243</v>
      </c>
      <c r="C1376" s="116" t="s">
        <v>2128</v>
      </c>
      <c r="D1376" s="117" t="s">
        <v>2153</v>
      </c>
      <c r="E1376" s="118" t="s">
        <v>2150</v>
      </c>
      <c r="F1376" s="137">
        <v>2.6</v>
      </c>
      <c r="G1376" s="41"/>
      <c r="H1376" s="3">
        <f>ROUND(_xlfn.IFERROR(F1376*G1376," - "),2)</f>
        <v>0</v>
      </c>
      <c r="I1376" s="134" t="e">
        <f>H1376/$G$1758</f>
        <v>#DIV/0!</v>
      </c>
      <c r="J1376" s="122" t="e">
        <f>#REF!</f>
        <v>#REF!</v>
      </c>
    </row>
    <row r="1377" spans="1:10" s="13" customFormat="1" ht="12.75" outlineLevel="1">
      <c r="A1377" s="7" t="s">
        <v>1754</v>
      </c>
      <c r="B1377" s="5" t="s">
        <v>258</v>
      </c>
      <c r="C1377" s="116" t="s">
        <v>2128</v>
      </c>
      <c r="D1377" s="135" t="s">
        <v>2132</v>
      </c>
      <c r="E1377" s="118" t="s">
        <v>2130</v>
      </c>
      <c r="F1377" s="144">
        <v>32.8</v>
      </c>
      <c r="G1377" s="41"/>
      <c r="H1377" s="3">
        <f>ROUND(_xlfn.IFERROR(F1377*G1377," - "),2)</f>
        <v>0</v>
      </c>
      <c r="I1377" s="134" t="e">
        <f>H1377/$G$1758</f>
        <v>#DIV/0!</v>
      </c>
      <c r="J1377" s="122" t="e">
        <f>#REF!</f>
        <v>#REF!</v>
      </c>
    </row>
    <row r="1378" spans="1:10" s="12" customFormat="1" ht="14.25" outlineLevel="1">
      <c r="A1378" s="7" t="s">
        <v>1808</v>
      </c>
      <c r="B1378" s="5" t="s">
        <v>147</v>
      </c>
      <c r="C1378" s="116" t="s">
        <v>1856</v>
      </c>
      <c r="D1378" s="117" t="s">
        <v>2185</v>
      </c>
      <c r="E1378" s="118" t="s">
        <v>2130</v>
      </c>
      <c r="F1378" s="119">
        <v>20</v>
      </c>
      <c r="G1378" s="41"/>
      <c r="H1378" s="3">
        <f>ROUND(_xlfn.IFERROR(F1378*G1378," - "),2)</f>
        <v>0</v>
      </c>
      <c r="I1378" s="134" t="e">
        <f>H1378/$G$1758</f>
        <v>#DIV/0!</v>
      </c>
      <c r="J1378" s="122" t="e">
        <f>#REF!</f>
        <v>#REF!</v>
      </c>
    </row>
    <row r="1379" spans="1:10" s="12" customFormat="1" ht="14.25" outlineLevel="1">
      <c r="A1379" s="259" t="s">
        <v>239</v>
      </c>
      <c r="B1379" s="261"/>
      <c r="C1379" s="125"/>
      <c r="D1379" s="126" t="s">
        <v>1130</v>
      </c>
      <c r="E1379" s="127">
        <f>SUM(H1380:H1391)</f>
        <v>0</v>
      </c>
      <c r="F1379" s="127"/>
      <c r="G1379" s="127"/>
      <c r="H1379" s="127"/>
      <c r="I1379" s="128" t="e">
        <f>E1379/$G$1758</f>
        <v>#DIV/0!</v>
      </c>
      <c r="J1379" s="122" t="e">
        <f>#REF!</f>
        <v>#REF!</v>
      </c>
    </row>
    <row r="1380" spans="1:10" s="12" customFormat="1" ht="25.5" outlineLevel="1">
      <c r="A1380" s="7" t="s">
        <v>624</v>
      </c>
      <c r="B1380" s="2" t="s">
        <v>254</v>
      </c>
      <c r="C1380" s="116" t="s">
        <v>2128</v>
      </c>
      <c r="D1380" s="117" t="s">
        <v>2188</v>
      </c>
      <c r="E1380" s="118" t="s">
        <v>86</v>
      </c>
      <c r="F1380" s="133">
        <v>4</v>
      </c>
      <c r="G1380" s="41"/>
      <c r="H1380" s="3">
        <f>ROUND(_xlfn.IFERROR(F1380*G1380," - "),2)</f>
        <v>0</v>
      </c>
      <c r="I1380" s="121" t="e">
        <f>H1380/$G$1758</f>
        <v>#DIV/0!</v>
      </c>
      <c r="J1380" s="122" t="e">
        <f>#REF!</f>
        <v>#REF!</v>
      </c>
    </row>
    <row r="1381" spans="1:10" s="12" customFormat="1" ht="25.5" outlineLevel="1">
      <c r="A1381" s="7" t="s">
        <v>625</v>
      </c>
      <c r="B1381" s="5" t="s">
        <v>255</v>
      </c>
      <c r="C1381" s="116" t="s">
        <v>2128</v>
      </c>
      <c r="D1381" s="117" t="s">
        <v>2189</v>
      </c>
      <c r="E1381" s="118" t="s">
        <v>86</v>
      </c>
      <c r="F1381" s="119">
        <v>4</v>
      </c>
      <c r="G1381" s="41"/>
      <c r="H1381" s="3">
        <f>ROUND(_xlfn.IFERROR(F1381*G1381," - "),2)</f>
        <v>0</v>
      </c>
      <c r="I1381" s="134" t="e">
        <f>H1381/$G$1758</f>
        <v>#DIV/0!</v>
      </c>
      <c r="J1381" s="122" t="e">
        <f>#REF!</f>
        <v>#REF!</v>
      </c>
    </row>
    <row r="1382" spans="1:10" s="12" customFormat="1" ht="25.5" outlineLevel="1">
      <c r="A1382" s="7" t="s">
        <v>1759</v>
      </c>
      <c r="B1382" s="5" t="s">
        <v>253</v>
      </c>
      <c r="C1382" s="116" t="s">
        <v>2128</v>
      </c>
      <c r="D1382" s="135" t="s">
        <v>809</v>
      </c>
      <c r="E1382" s="118" t="s">
        <v>86</v>
      </c>
      <c r="F1382" s="133">
        <v>25</v>
      </c>
      <c r="G1382" s="41"/>
      <c r="H1382" s="3">
        <f>ROUND(_xlfn.IFERROR(F1382*G1382," - "),2)</f>
        <v>0</v>
      </c>
      <c r="I1382" s="121" t="e">
        <f>H1382/$G$1758</f>
        <v>#DIV/0!</v>
      </c>
      <c r="J1382" s="122" t="e">
        <f>#REF!</f>
        <v>#REF!</v>
      </c>
    </row>
    <row r="1383" spans="1:10" s="12" customFormat="1" ht="14.25" outlineLevel="1">
      <c r="A1383" s="7" t="s">
        <v>1760</v>
      </c>
      <c r="B1383" s="17" t="s">
        <v>756</v>
      </c>
      <c r="C1383" s="116" t="s">
        <v>1856</v>
      </c>
      <c r="D1383" s="117" t="s">
        <v>2191</v>
      </c>
      <c r="E1383" s="118" t="s">
        <v>86</v>
      </c>
      <c r="F1383" s="133">
        <v>25</v>
      </c>
      <c r="G1383" s="41"/>
      <c r="H1383" s="3">
        <f>ROUND(_xlfn.IFERROR(F1383*G1383," - "),2)</f>
        <v>0</v>
      </c>
      <c r="I1383" s="121" t="e">
        <f>H1383/$G$1758</f>
        <v>#DIV/0!</v>
      </c>
      <c r="J1383" s="122" t="e">
        <f>#REF!</f>
        <v>#REF!</v>
      </c>
    </row>
    <row r="1384" spans="1:10" s="12" customFormat="1" ht="25.5" outlineLevel="1">
      <c r="A1384" s="7" t="s">
        <v>1761</v>
      </c>
      <c r="B1384" s="5" t="s">
        <v>338</v>
      </c>
      <c r="C1384" s="116" t="s">
        <v>1856</v>
      </c>
      <c r="D1384" s="117" t="s">
        <v>2192</v>
      </c>
      <c r="E1384" s="118" t="s">
        <v>86</v>
      </c>
      <c r="F1384" s="133">
        <v>25</v>
      </c>
      <c r="G1384" s="41"/>
      <c r="H1384" s="3">
        <f>ROUND(_xlfn.IFERROR(F1384*G1384," - "),2)</f>
        <v>0</v>
      </c>
      <c r="I1384" s="121" t="e">
        <f>H1384/$G$1758</f>
        <v>#DIV/0!</v>
      </c>
      <c r="J1384" s="122" t="e">
        <f>#REF!</f>
        <v>#REF!</v>
      </c>
    </row>
    <row r="1385" spans="1:10" s="12" customFormat="1" ht="14.25" outlineLevel="1">
      <c r="A1385" s="7" t="s">
        <v>1762</v>
      </c>
      <c r="B1385" s="5" t="s">
        <v>339</v>
      </c>
      <c r="C1385" s="116" t="s">
        <v>1856</v>
      </c>
      <c r="D1385" s="117" t="s">
        <v>2291</v>
      </c>
      <c r="E1385" s="118" t="s">
        <v>86</v>
      </c>
      <c r="F1385" s="133">
        <v>24</v>
      </c>
      <c r="G1385" s="41"/>
      <c r="H1385" s="3">
        <f>ROUND(_xlfn.IFERROR(F1385*G1385," - "),2)</f>
        <v>0</v>
      </c>
      <c r="I1385" s="121" t="e">
        <f>H1385/$G$1758</f>
        <v>#DIV/0!</v>
      </c>
      <c r="J1385" s="122" t="e">
        <f>#REF!</f>
        <v>#REF!</v>
      </c>
    </row>
    <row r="1386" spans="1:10" s="12" customFormat="1" ht="25.5" outlineLevel="1">
      <c r="A1386" s="7" t="s">
        <v>1763</v>
      </c>
      <c r="B1386" s="17" t="s">
        <v>256</v>
      </c>
      <c r="C1386" s="116" t="s">
        <v>2128</v>
      </c>
      <c r="D1386" s="117" t="s">
        <v>2292</v>
      </c>
      <c r="E1386" s="118" t="s">
        <v>86</v>
      </c>
      <c r="F1386" s="133">
        <v>2</v>
      </c>
      <c r="G1386" s="41"/>
      <c r="H1386" s="3">
        <f>ROUND(_xlfn.IFERROR(F1386*G1386," - "),2)</f>
        <v>0</v>
      </c>
      <c r="I1386" s="121" t="e">
        <f>H1386/$G$1758</f>
        <v>#DIV/0!</v>
      </c>
      <c r="J1386" s="122" t="e">
        <f>#REF!</f>
        <v>#REF!</v>
      </c>
    </row>
    <row r="1387" spans="1:10" s="12" customFormat="1" ht="25.5" outlineLevel="1">
      <c r="A1387" s="7" t="s">
        <v>1764</v>
      </c>
      <c r="B1387" s="17" t="s">
        <v>287</v>
      </c>
      <c r="C1387" s="116" t="s">
        <v>2128</v>
      </c>
      <c r="D1387" s="117" t="s">
        <v>2193</v>
      </c>
      <c r="E1387" s="118" t="s">
        <v>86</v>
      </c>
      <c r="F1387" s="133">
        <v>15</v>
      </c>
      <c r="G1387" s="41"/>
      <c r="H1387" s="3">
        <f>ROUND(_xlfn.IFERROR(F1387*G1387," - "),2)</f>
        <v>0</v>
      </c>
      <c r="I1387" s="121" t="e">
        <f>H1387/$G$1758</f>
        <v>#DIV/0!</v>
      </c>
      <c r="J1387" s="122" t="e">
        <f>#REF!</f>
        <v>#REF!</v>
      </c>
    </row>
    <row r="1388" spans="1:10" s="12" customFormat="1" ht="25.5" outlineLevel="1">
      <c r="A1388" s="7" t="s">
        <v>1765</v>
      </c>
      <c r="B1388" s="17" t="s">
        <v>299</v>
      </c>
      <c r="C1388" s="116" t="s">
        <v>2128</v>
      </c>
      <c r="D1388" s="117" t="s">
        <v>2194</v>
      </c>
      <c r="E1388" s="118" t="s">
        <v>86</v>
      </c>
      <c r="F1388" s="119">
        <v>15</v>
      </c>
      <c r="G1388" s="41"/>
      <c r="H1388" s="3">
        <f>ROUND(_xlfn.IFERROR(F1388*G1388," - "),2)</f>
        <v>0</v>
      </c>
      <c r="I1388" s="134" t="e">
        <f>H1388/$G$1758</f>
        <v>#DIV/0!</v>
      </c>
      <c r="J1388" s="122" t="e">
        <f>#REF!</f>
        <v>#REF!</v>
      </c>
    </row>
    <row r="1389" spans="1:10" s="12" customFormat="1" ht="14.25" outlineLevel="1">
      <c r="A1389" s="7" t="s">
        <v>1766</v>
      </c>
      <c r="B1389" s="17" t="s">
        <v>1036</v>
      </c>
      <c r="C1389" s="116" t="s">
        <v>1856</v>
      </c>
      <c r="D1389" s="117" t="s">
        <v>2293</v>
      </c>
      <c r="E1389" s="118" t="s">
        <v>2419</v>
      </c>
      <c r="F1389" s="119">
        <v>45</v>
      </c>
      <c r="G1389" s="41"/>
      <c r="H1389" s="3">
        <f>ROUND(_xlfn.IFERROR(F1389*G1389," - "),2)</f>
        <v>0</v>
      </c>
      <c r="I1389" s="134" t="e">
        <f>H1389/$G$1758</f>
        <v>#DIV/0!</v>
      </c>
      <c r="J1389" s="122" t="e">
        <f>#REF!</f>
        <v>#REF!</v>
      </c>
    </row>
    <row r="1390" spans="1:10" s="12" customFormat="1" ht="25.5" outlineLevel="1">
      <c r="A1390" s="7" t="s">
        <v>1767</v>
      </c>
      <c r="B1390" s="22" t="s">
        <v>1496</v>
      </c>
      <c r="C1390" s="116"/>
      <c r="D1390" s="135" t="s">
        <v>1165</v>
      </c>
      <c r="E1390" s="138" t="s">
        <v>1162</v>
      </c>
      <c r="F1390" s="133">
        <v>3</v>
      </c>
      <c r="G1390" s="42"/>
      <c r="H1390" s="21">
        <f>ROUND(_xlfn.IFERROR(F1390*G1390," - "),2)</f>
        <v>0</v>
      </c>
      <c r="I1390" s="139" t="e">
        <f>H1390/$G$1758</f>
        <v>#DIV/0!</v>
      </c>
      <c r="J1390" s="122" t="e">
        <f>#REF!</f>
        <v>#REF!</v>
      </c>
    </row>
    <row r="1391" spans="1:10" s="12" customFormat="1" ht="25.5" outlineLevel="1">
      <c r="A1391" s="7" t="s">
        <v>1768</v>
      </c>
      <c r="B1391" s="22" t="s">
        <v>1496</v>
      </c>
      <c r="C1391" s="116"/>
      <c r="D1391" s="135" t="s">
        <v>1161</v>
      </c>
      <c r="E1391" s="138" t="s">
        <v>1162</v>
      </c>
      <c r="F1391" s="133">
        <v>3</v>
      </c>
      <c r="G1391" s="42"/>
      <c r="H1391" s="21">
        <f>ROUND(_xlfn.IFERROR(F1391*G1391," - "),2)</f>
        <v>0</v>
      </c>
      <c r="I1391" s="139" t="e">
        <f>H1391/$G$1758</f>
        <v>#DIV/0!</v>
      </c>
      <c r="J1391" s="122" t="e">
        <f>#REF!</f>
        <v>#REF!</v>
      </c>
    </row>
    <row r="1392" spans="1:10" s="12" customFormat="1" ht="14.25" outlineLevel="1">
      <c r="A1392" s="259" t="s">
        <v>626</v>
      </c>
      <c r="B1392" s="261"/>
      <c r="C1392" s="116" t="s">
        <v>2195</v>
      </c>
      <c r="D1392" s="126" t="s">
        <v>1131</v>
      </c>
      <c r="E1392" s="127">
        <f>SUM(H1393:H1399)</f>
        <v>0</v>
      </c>
      <c r="F1392" s="127"/>
      <c r="G1392" s="127"/>
      <c r="H1392" s="127"/>
      <c r="I1392" s="128" t="e">
        <f>E1392/$G$1758</f>
        <v>#DIV/0!</v>
      </c>
      <c r="J1392" s="122" t="e">
        <f>#REF!</f>
        <v>#REF!</v>
      </c>
    </row>
    <row r="1393" spans="1:10" s="12" customFormat="1" ht="14.25" outlineLevel="1">
      <c r="A1393" s="7" t="s">
        <v>627</v>
      </c>
      <c r="B1393" s="2" t="s">
        <v>318</v>
      </c>
      <c r="C1393" s="116" t="s">
        <v>1856</v>
      </c>
      <c r="D1393" s="117" t="s">
        <v>2196</v>
      </c>
      <c r="E1393" s="118" t="s">
        <v>2130</v>
      </c>
      <c r="F1393" s="133">
        <v>652.8</v>
      </c>
      <c r="G1393" s="41"/>
      <c r="H1393" s="3">
        <f>ROUND(_xlfn.IFERROR(F1393*G1393," - "),2)</f>
        <v>0</v>
      </c>
      <c r="I1393" s="121" t="e">
        <f>H1393/$G$1758</f>
        <v>#DIV/0!</v>
      </c>
      <c r="J1393" s="122" t="e">
        <f>#REF!</f>
        <v>#REF!</v>
      </c>
    </row>
    <row r="1394" spans="1:10" s="12" customFormat="1" ht="14.25" outlineLevel="1">
      <c r="A1394" s="7" t="s">
        <v>628</v>
      </c>
      <c r="B1394" s="5" t="s">
        <v>311</v>
      </c>
      <c r="C1394" s="116" t="s">
        <v>1856</v>
      </c>
      <c r="D1394" s="117" t="s">
        <v>2198</v>
      </c>
      <c r="E1394" s="118" t="s">
        <v>86</v>
      </c>
      <c r="F1394" s="119">
        <v>20</v>
      </c>
      <c r="G1394" s="41"/>
      <c r="H1394" s="3">
        <f>ROUND(_xlfn.IFERROR(F1394*G1394," - "),2)</f>
        <v>0</v>
      </c>
      <c r="I1394" s="134" t="e">
        <f>H1394/$G$1758</f>
        <v>#DIV/0!</v>
      </c>
      <c r="J1394" s="122" t="e">
        <f>#REF!</f>
        <v>#REF!</v>
      </c>
    </row>
    <row r="1395" spans="1:10" s="12" customFormat="1" ht="14.25" outlineLevel="1">
      <c r="A1395" s="7" t="s">
        <v>747</v>
      </c>
      <c r="B1395" s="5" t="s">
        <v>313</v>
      </c>
      <c r="C1395" s="116" t="s">
        <v>1856</v>
      </c>
      <c r="D1395" s="117" t="s">
        <v>2202</v>
      </c>
      <c r="E1395" s="118" t="s">
        <v>86</v>
      </c>
      <c r="F1395" s="119">
        <v>60</v>
      </c>
      <c r="G1395" s="41"/>
      <c r="H1395" s="3">
        <f>ROUND(_xlfn.IFERROR(F1395*G1395," - "),2)</f>
        <v>0</v>
      </c>
      <c r="I1395" s="134" t="e">
        <f>H1395/$G$1758</f>
        <v>#DIV/0!</v>
      </c>
      <c r="J1395" s="122" t="e">
        <f>#REF!</f>
        <v>#REF!</v>
      </c>
    </row>
    <row r="1396" spans="1:10" s="12" customFormat="1" ht="14.25" outlineLevel="1">
      <c r="A1396" s="7" t="s">
        <v>748</v>
      </c>
      <c r="B1396" s="5" t="s">
        <v>52</v>
      </c>
      <c r="C1396" s="116" t="s">
        <v>1856</v>
      </c>
      <c r="D1396" s="117" t="s">
        <v>2204</v>
      </c>
      <c r="E1396" s="118" t="s">
        <v>86</v>
      </c>
      <c r="F1396" s="119">
        <v>20</v>
      </c>
      <c r="G1396" s="41"/>
      <c r="H1396" s="3">
        <f>ROUND(_xlfn.IFERROR(F1396*G1396," - "),2)</f>
        <v>0</v>
      </c>
      <c r="I1396" s="134" t="e">
        <f>H1396/$G$1758</f>
        <v>#DIV/0!</v>
      </c>
      <c r="J1396" s="122" t="e">
        <f>#REF!</f>
        <v>#REF!</v>
      </c>
    </row>
    <row r="1397" spans="1:10" s="12" customFormat="1" ht="14.25" outlineLevel="1">
      <c r="A1397" s="7" t="s">
        <v>749</v>
      </c>
      <c r="B1397" s="5" t="s">
        <v>334</v>
      </c>
      <c r="C1397" s="116" t="s">
        <v>1856</v>
      </c>
      <c r="D1397" s="117" t="s">
        <v>2215</v>
      </c>
      <c r="E1397" s="118" t="s">
        <v>2130</v>
      </c>
      <c r="F1397" s="119">
        <v>60.8</v>
      </c>
      <c r="G1397" s="41"/>
      <c r="H1397" s="3">
        <f>ROUND(_xlfn.IFERROR(F1397*G1397," - "),2)</f>
        <v>0</v>
      </c>
      <c r="I1397" s="134" t="e">
        <f>H1397/$G$1758</f>
        <v>#DIV/0!</v>
      </c>
      <c r="J1397" s="122" t="e">
        <f>#REF!</f>
        <v>#REF!</v>
      </c>
    </row>
    <row r="1398" spans="1:10" s="12" customFormat="1" ht="14.25" outlineLevel="1">
      <c r="A1398" s="7" t="s">
        <v>1769</v>
      </c>
      <c r="B1398" s="5" t="s">
        <v>1524</v>
      </c>
      <c r="C1398" s="116" t="s">
        <v>1856</v>
      </c>
      <c r="D1398" s="117" t="s">
        <v>2395</v>
      </c>
      <c r="E1398" s="118" t="s">
        <v>2130</v>
      </c>
      <c r="F1398" s="119">
        <v>641.99</v>
      </c>
      <c r="G1398" s="41"/>
      <c r="H1398" s="3">
        <f>ROUND(_xlfn.IFERROR(F1398*G1398," - "),2)</f>
        <v>0</v>
      </c>
      <c r="I1398" s="134" t="e">
        <f>H1398/$G$1758</f>
        <v>#DIV/0!</v>
      </c>
      <c r="J1398" s="122" t="e">
        <f>#REF!</f>
        <v>#REF!</v>
      </c>
    </row>
    <row r="1399" spans="1:10" s="12" customFormat="1" ht="14.25" outlineLevel="1">
      <c r="A1399" s="7" t="s">
        <v>1770</v>
      </c>
      <c r="B1399" s="17" t="s">
        <v>300</v>
      </c>
      <c r="C1399" s="116" t="s">
        <v>2128</v>
      </c>
      <c r="D1399" s="117" t="s">
        <v>2216</v>
      </c>
      <c r="E1399" s="118" t="s">
        <v>2130</v>
      </c>
      <c r="F1399" s="119">
        <v>96.3</v>
      </c>
      <c r="G1399" s="41"/>
      <c r="H1399" s="3">
        <f>ROUND(_xlfn.IFERROR(F1399*G1399," - "),2)</f>
        <v>0</v>
      </c>
      <c r="I1399" s="134" t="e">
        <f>H1399/$G$1758</f>
        <v>#DIV/0!</v>
      </c>
      <c r="J1399" s="122" t="e">
        <f>#REF!</f>
        <v>#REF!</v>
      </c>
    </row>
    <row r="1400" spans="1:10" s="12" customFormat="1" ht="14.25" outlineLevel="1">
      <c r="A1400" s="259" t="s">
        <v>1775</v>
      </c>
      <c r="B1400" s="261"/>
      <c r="C1400" s="125"/>
      <c r="D1400" s="126" t="s">
        <v>1136</v>
      </c>
      <c r="E1400" s="127">
        <f>SUM(H1401:H1412)</f>
        <v>0</v>
      </c>
      <c r="F1400" s="127"/>
      <c r="G1400" s="127"/>
      <c r="H1400" s="127"/>
      <c r="I1400" s="128" t="e">
        <f>E1400/$G$1758</f>
        <v>#DIV/0!</v>
      </c>
      <c r="J1400" s="122" t="e">
        <f>#REF!</f>
        <v>#REF!</v>
      </c>
    </row>
    <row r="1401" spans="1:10" s="12" customFormat="1" ht="38.25" outlineLevel="1">
      <c r="A1401" s="7" t="s">
        <v>1776</v>
      </c>
      <c r="B1401" s="5" t="s">
        <v>293</v>
      </c>
      <c r="C1401" s="116" t="s">
        <v>2128</v>
      </c>
      <c r="D1401" s="117" t="s">
        <v>2222</v>
      </c>
      <c r="E1401" s="118" t="s">
        <v>2419</v>
      </c>
      <c r="F1401" s="119">
        <v>5</v>
      </c>
      <c r="G1401" s="41"/>
      <c r="H1401" s="3">
        <f>ROUND(_xlfn.IFERROR(F1401*G1401," - "),2)</f>
        <v>0</v>
      </c>
      <c r="I1401" s="134" t="e">
        <f>H1401/$G$1758</f>
        <v>#DIV/0!</v>
      </c>
      <c r="J1401" s="122" t="e">
        <f>#REF!</f>
        <v>#REF!</v>
      </c>
    </row>
    <row r="1402" spans="1:10" s="12" customFormat="1" ht="14.25" outlineLevel="1">
      <c r="A1402" s="7" t="s">
        <v>1777</v>
      </c>
      <c r="B1402" s="5" t="s">
        <v>324</v>
      </c>
      <c r="C1402" s="116" t="s">
        <v>1856</v>
      </c>
      <c r="D1402" s="117" t="s">
        <v>2223</v>
      </c>
      <c r="E1402" s="118" t="s">
        <v>86</v>
      </c>
      <c r="F1402" s="119">
        <v>2</v>
      </c>
      <c r="G1402" s="41"/>
      <c r="H1402" s="3">
        <f>ROUND(_xlfn.IFERROR(F1402*G1402," - "),2)</f>
        <v>0</v>
      </c>
      <c r="I1402" s="134" t="e">
        <f>H1402/$G$1758</f>
        <v>#DIV/0!</v>
      </c>
      <c r="J1402" s="122" t="e">
        <f>#REF!</f>
        <v>#REF!</v>
      </c>
    </row>
    <row r="1403" spans="1:10" s="12" customFormat="1" ht="25.5" outlineLevel="1">
      <c r="A1403" s="7" t="s">
        <v>1778</v>
      </c>
      <c r="B1403" s="5" t="s">
        <v>640</v>
      </c>
      <c r="C1403" s="116" t="s">
        <v>1856</v>
      </c>
      <c r="D1403" s="117" t="s">
        <v>2224</v>
      </c>
      <c r="E1403" s="118" t="s">
        <v>86</v>
      </c>
      <c r="F1403" s="119">
        <v>2</v>
      </c>
      <c r="G1403" s="41"/>
      <c r="H1403" s="3">
        <f>ROUND(_xlfn.IFERROR(F1403*G1403," - "),2)</f>
        <v>0</v>
      </c>
      <c r="I1403" s="134" t="e">
        <f>H1403/$G$1758</f>
        <v>#DIV/0!</v>
      </c>
      <c r="J1403" s="122" t="e">
        <f>#REF!</f>
        <v>#REF!</v>
      </c>
    </row>
    <row r="1404" spans="1:10" s="12" customFormat="1" ht="25.5" outlineLevel="1">
      <c r="A1404" s="7" t="s">
        <v>1779</v>
      </c>
      <c r="B1404" s="20">
        <v>91928</v>
      </c>
      <c r="C1404" s="116" t="s">
        <v>2127</v>
      </c>
      <c r="D1404" s="117" t="s">
        <v>2225</v>
      </c>
      <c r="E1404" s="118" t="s">
        <v>660</v>
      </c>
      <c r="F1404" s="119">
        <v>1800</v>
      </c>
      <c r="G1404" s="41"/>
      <c r="H1404" s="3">
        <f>ROUND(_xlfn.IFERROR(F1404*G1404," - "),2)</f>
        <v>0</v>
      </c>
      <c r="I1404" s="134" t="e">
        <f>H1404/$G$1758</f>
        <v>#DIV/0!</v>
      </c>
      <c r="J1404" s="122" t="e">
        <f>#REF!</f>
        <v>#REF!</v>
      </c>
    </row>
    <row r="1405" spans="1:10" s="12" customFormat="1" ht="14.25" outlineLevel="1">
      <c r="A1405" s="7" t="s">
        <v>1780</v>
      </c>
      <c r="B1405" s="17">
        <v>98307</v>
      </c>
      <c r="C1405" s="116" t="s">
        <v>2127</v>
      </c>
      <c r="D1405" s="117" t="s">
        <v>2226</v>
      </c>
      <c r="E1405" s="118" t="s">
        <v>86</v>
      </c>
      <c r="F1405" s="119">
        <v>2</v>
      </c>
      <c r="G1405" s="41"/>
      <c r="H1405" s="3">
        <f>ROUND(_xlfn.IFERROR(F1405*G1405," - "),2)</f>
        <v>0</v>
      </c>
      <c r="I1405" s="134" t="e">
        <f>H1405/$G$1758</f>
        <v>#DIV/0!</v>
      </c>
      <c r="J1405" s="122" t="e">
        <f>#REF!</f>
        <v>#REF!</v>
      </c>
    </row>
    <row r="1406" spans="1:10" s="12" customFormat="1" ht="14.25" outlineLevel="1">
      <c r="A1406" s="7" t="s">
        <v>1781</v>
      </c>
      <c r="B1406" s="17" t="s">
        <v>265</v>
      </c>
      <c r="C1406" s="116" t="s">
        <v>2128</v>
      </c>
      <c r="D1406" s="117" t="s">
        <v>2227</v>
      </c>
      <c r="E1406" s="118" t="s">
        <v>660</v>
      </c>
      <c r="F1406" s="119">
        <v>50</v>
      </c>
      <c r="G1406" s="41"/>
      <c r="H1406" s="3">
        <f>ROUND(_xlfn.IFERROR(F1406*G1406," - "),2)</f>
        <v>0</v>
      </c>
      <c r="I1406" s="134" t="e">
        <f>H1406/$G$1758</f>
        <v>#DIV/0!</v>
      </c>
      <c r="J1406" s="122" t="e">
        <f>#REF!</f>
        <v>#REF!</v>
      </c>
    </row>
    <row r="1407" spans="1:10" s="12" customFormat="1" ht="25.5" outlineLevel="1">
      <c r="A1407" s="7" t="s">
        <v>1782</v>
      </c>
      <c r="B1407" s="20">
        <v>98308</v>
      </c>
      <c r="C1407" s="116" t="s">
        <v>2127</v>
      </c>
      <c r="D1407" s="117" t="s">
        <v>2228</v>
      </c>
      <c r="E1407" s="118" t="s">
        <v>86</v>
      </c>
      <c r="F1407" s="119">
        <v>2</v>
      </c>
      <c r="G1407" s="41"/>
      <c r="H1407" s="3">
        <f>ROUND(_xlfn.IFERROR(F1407*G1407," - "),2)</f>
        <v>0</v>
      </c>
      <c r="I1407" s="134" t="e">
        <f>H1407/$G$1758</f>
        <v>#DIV/0!</v>
      </c>
      <c r="J1407" s="122" t="e">
        <f>#REF!</f>
        <v>#REF!</v>
      </c>
    </row>
    <row r="1408" spans="1:10" s="12" customFormat="1" ht="14.25" outlineLevel="1">
      <c r="A1408" s="7" t="s">
        <v>1783</v>
      </c>
      <c r="B1408" s="5" t="s">
        <v>264</v>
      </c>
      <c r="C1408" s="116" t="s">
        <v>2128</v>
      </c>
      <c r="D1408" s="117" t="s">
        <v>2229</v>
      </c>
      <c r="E1408" s="118" t="s">
        <v>660</v>
      </c>
      <c r="F1408" s="119">
        <v>50</v>
      </c>
      <c r="G1408" s="41"/>
      <c r="H1408" s="3">
        <f>ROUND(_xlfn.IFERROR(F1408*G1408," - "),2)</f>
        <v>0</v>
      </c>
      <c r="I1408" s="134" t="e">
        <f>H1408/$G$1758</f>
        <v>#DIV/0!</v>
      </c>
      <c r="J1408" s="122" t="e">
        <f>#REF!</f>
        <v>#REF!</v>
      </c>
    </row>
    <row r="1409" spans="1:10" s="12" customFormat="1" ht="14.25" outlineLevel="1">
      <c r="A1409" s="7" t="s">
        <v>1784</v>
      </c>
      <c r="B1409" s="5" t="s">
        <v>302</v>
      </c>
      <c r="C1409" s="116" t="s">
        <v>2128</v>
      </c>
      <c r="D1409" s="117" t="s">
        <v>2230</v>
      </c>
      <c r="E1409" s="118" t="s">
        <v>86</v>
      </c>
      <c r="F1409" s="119">
        <v>83</v>
      </c>
      <c r="G1409" s="41"/>
      <c r="H1409" s="3">
        <f>ROUND(_xlfn.IFERROR(F1409*G1409," - "),2)</f>
        <v>0</v>
      </c>
      <c r="I1409" s="134" t="e">
        <f>H1409/$G$1758</f>
        <v>#DIV/0!</v>
      </c>
      <c r="J1409" s="122" t="e">
        <f>#REF!</f>
        <v>#REF!</v>
      </c>
    </row>
    <row r="1410" spans="1:10" s="12" customFormat="1" ht="25.5" outlineLevel="1">
      <c r="A1410" s="7" t="s">
        <v>1785</v>
      </c>
      <c r="B1410" s="5" t="s">
        <v>266</v>
      </c>
      <c r="C1410" s="116" t="s">
        <v>2128</v>
      </c>
      <c r="D1410" s="135" t="s">
        <v>763</v>
      </c>
      <c r="E1410" s="118" t="s">
        <v>86</v>
      </c>
      <c r="F1410" s="119">
        <v>39</v>
      </c>
      <c r="G1410" s="41"/>
      <c r="H1410" s="3">
        <f>ROUND(_xlfn.IFERROR(F1410*G1410," - "),2)</f>
        <v>0</v>
      </c>
      <c r="I1410" s="134" t="e">
        <f>H1410/$G$1758</f>
        <v>#DIV/0!</v>
      </c>
      <c r="J1410" s="122" t="e">
        <f>#REF!</f>
        <v>#REF!</v>
      </c>
    </row>
    <row r="1411" spans="1:10" s="12" customFormat="1" ht="25.5" outlineLevel="1">
      <c r="A1411" s="7" t="s">
        <v>1786</v>
      </c>
      <c r="B1411" s="17" t="s">
        <v>266</v>
      </c>
      <c r="C1411" s="116" t="s">
        <v>2128</v>
      </c>
      <c r="D1411" s="135" t="s">
        <v>764</v>
      </c>
      <c r="E1411" s="118" t="s">
        <v>86</v>
      </c>
      <c r="F1411" s="119">
        <v>44</v>
      </c>
      <c r="G1411" s="41"/>
      <c r="H1411" s="3">
        <f>ROUND(_xlfn.IFERROR(F1411*G1411," - "),2)</f>
        <v>0</v>
      </c>
      <c r="I1411" s="134" t="e">
        <f>H1411/$G$1758</f>
        <v>#DIV/0!</v>
      </c>
      <c r="J1411" s="122" t="e">
        <f>#REF!</f>
        <v>#REF!</v>
      </c>
    </row>
    <row r="1412" spans="1:10" s="12" customFormat="1" ht="14.25" outlineLevel="1">
      <c r="A1412" s="7" t="s">
        <v>1787</v>
      </c>
      <c r="B1412" s="5" t="s">
        <v>769</v>
      </c>
      <c r="C1412" s="116" t="s">
        <v>1856</v>
      </c>
      <c r="D1412" s="117" t="s">
        <v>2231</v>
      </c>
      <c r="E1412" s="118" t="s">
        <v>660</v>
      </c>
      <c r="F1412" s="119">
        <v>800</v>
      </c>
      <c r="G1412" s="41"/>
      <c r="H1412" s="3">
        <f>ROUND(_xlfn.IFERROR(F1412*G1412," - "),2)</f>
        <v>0</v>
      </c>
      <c r="I1412" s="134" t="e">
        <f>H1412/$G$1758</f>
        <v>#DIV/0!</v>
      </c>
      <c r="J1412" s="122" t="e">
        <f>#REF!</f>
        <v>#REF!</v>
      </c>
    </row>
    <row r="1413" spans="1:10" s="12" customFormat="1" ht="14.25" outlineLevel="1">
      <c r="A1413" s="259" t="s">
        <v>1788</v>
      </c>
      <c r="B1413" s="261"/>
      <c r="C1413" s="125"/>
      <c r="D1413" s="126" t="s">
        <v>1135</v>
      </c>
      <c r="E1413" s="127">
        <f>SUM(H1414:H1430)</f>
        <v>0</v>
      </c>
      <c r="F1413" s="127"/>
      <c r="G1413" s="127"/>
      <c r="H1413" s="127"/>
      <c r="I1413" s="128" t="e">
        <f>E1413/$G$1758</f>
        <v>#DIV/0!</v>
      </c>
      <c r="J1413" s="122" t="e">
        <f>#REF!</f>
        <v>#REF!</v>
      </c>
    </row>
    <row r="1414" spans="1:10" s="12" customFormat="1" ht="14.25" outlineLevel="1">
      <c r="A1414" s="7" t="s">
        <v>1789</v>
      </c>
      <c r="B1414" s="2" t="s">
        <v>322</v>
      </c>
      <c r="C1414" s="116" t="s">
        <v>1856</v>
      </c>
      <c r="D1414" s="117" t="s">
        <v>2232</v>
      </c>
      <c r="E1414" s="118" t="s">
        <v>86</v>
      </c>
      <c r="F1414" s="133">
        <v>18</v>
      </c>
      <c r="G1414" s="41"/>
      <c r="H1414" s="3">
        <f>ROUND(_xlfn.IFERROR(F1414*G1414," - "),2)</f>
        <v>0</v>
      </c>
      <c r="I1414" s="121" t="e">
        <f>H1414/$G$1758</f>
        <v>#DIV/0!</v>
      </c>
      <c r="J1414" s="122" t="e">
        <f>#REF!</f>
        <v>#REF!</v>
      </c>
    </row>
    <row r="1415" spans="1:10" s="12" customFormat="1" ht="14.25" outlineLevel="1">
      <c r="A1415" s="7" t="s">
        <v>1790</v>
      </c>
      <c r="B1415" s="17" t="s">
        <v>219</v>
      </c>
      <c r="C1415" s="116" t="s">
        <v>2128</v>
      </c>
      <c r="D1415" s="117" t="s">
        <v>2233</v>
      </c>
      <c r="E1415" s="118" t="s">
        <v>86</v>
      </c>
      <c r="F1415" s="119">
        <v>12</v>
      </c>
      <c r="G1415" s="41"/>
      <c r="H1415" s="3">
        <f>ROUND(_xlfn.IFERROR(F1415*G1415," - "),2)</f>
        <v>0</v>
      </c>
      <c r="I1415" s="134" t="e">
        <f>H1415/$G$1758</f>
        <v>#DIV/0!</v>
      </c>
      <c r="J1415" s="122" t="e">
        <f>#REF!</f>
        <v>#REF!</v>
      </c>
    </row>
    <row r="1416" spans="1:10" s="12" customFormat="1" ht="14.25" outlineLevel="1">
      <c r="A1416" s="7" t="s">
        <v>1791</v>
      </c>
      <c r="B1416" s="5" t="s">
        <v>1831</v>
      </c>
      <c r="C1416" s="116" t="s">
        <v>1856</v>
      </c>
      <c r="D1416" s="117" t="s">
        <v>2234</v>
      </c>
      <c r="E1416" s="118" t="s">
        <v>86</v>
      </c>
      <c r="F1416" s="119">
        <v>12</v>
      </c>
      <c r="G1416" s="41"/>
      <c r="H1416" s="3">
        <f>ROUND(_xlfn.IFERROR(F1416*G1416," - "),2)</f>
        <v>0</v>
      </c>
      <c r="I1416" s="134" t="e">
        <f>H1416/$G$1758</f>
        <v>#DIV/0!</v>
      </c>
      <c r="J1416" s="122" t="e">
        <f>#REF!</f>
        <v>#REF!</v>
      </c>
    </row>
    <row r="1417" spans="1:10" s="12" customFormat="1" ht="25.5" outlineLevel="1">
      <c r="A1417" s="7" t="s">
        <v>1792</v>
      </c>
      <c r="B1417" s="5" t="s">
        <v>117</v>
      </c>
      <c r="C1417" s="116" t="s">
        <v>1856</v>
      </c>
      <c r="D1417" s="117" t="s">
        <v>2236</v>
      </c>
      <c r="E1417" s="118" t="s">
        <v>86</v>
      </c>
      <c r="F1417" s="119">
        <v>12</v>
      </c>
      <c r="G1417" s="41"/>
      <c r="H1417" s="3">
        <f>ROUND(_xlfn.IFERROR(F1417*G1417," - "),2)</f>
        <v>0</v>
      </c>
      <c r="I1417" s="134" t="e">
        <f>H1417/$G$1758</f>
        <v>#DIV/0!</v>
      </c>
      <c r="J1417" s="122" t="e">
        <f>#REF!</f>
        <v>#REF!</v>
      </c>
    </row>
    <row r="1418" spans="1:10" s="12" customFormat="1" ht="14.25" outlineLevel="1">
      <c r="A1418" s="7" t="s">
        <v>1793</v>
      </c>
      <c r="B1418" s="5" t="s">
        <v>765</v>
      </c>
      <c r="C1418" s="116" t="s">
        <v>1856</v>
      </c>
      <c r="D1418" s="117" t="s">
        <v>2405</v>
      </c>
      <c r="E1418" s="118" t="s">
        <v>2419</v>
      </c>
      <c r="F1418" s="119">
        <v>4</v>
      </c>
      <c r="G1418" s="41"/>
      <c r="H1418" s="3">
        <f>ROUND(_xlfn.IFERROR(F1418*G1418," - "),2)</f>
        <v>0</v>
      </c>
      <c r="I1418" s="134" t="e">
        <f>H1418/$G$1758</f>
        <v>#DIV/0!</v>
      </c>
      <c r="J1418" s="122" t="e">
        <f>#REF!</f>
        <v>#REF!</v>
      </c>
    </row>
    <row r="1419" spans="1:10" s="12" customFormat="1" ht="14.25" outlineLevel="1">
      <c r="A1419" s="7" t="s">
        <v>1794</v>
      </c>
      <c r="B1419" s="17" t="s">
        <v>272</v>
      </c>
      <c r="C1419" s="116" t="s">
        <v>2128</v>
      </c>
      <c r="D1419" s="117" t="s">
        <v>2239</v>
      </c>
      <c r="E1419" s="118" t="s">
        <v>86</v>
      </c>
      <c r="F1419" s="119">
        <v>22</v>
      </c>
      <c r="G1419" s="41"/>
      <c r="H1419" s="3">
        <f>ROUND(_xlfn.IFERROR(F1419*G1419," - "),2)</f>
        <v>0</v>
      </c>
      <c r="I1419" s="134" t="e">
        <f>H1419/$G$1758</f>
        <v>#DIV/0!</v>
      </c>
      <c r="J1419" s="122" t="e">
        <f>#REF!</f>
        <v>#REF!</v>
      </c>
    </row>
    <row r="1420" spans="1:10" s="12" customFormat="1" ht="14.25" outlineLevel="1">
      <c r="A1420" s="7" t="s">
        <v>1795</v>
      </c>
      <c r="B1420" s="17" t="s">
        <v>668</v>
      </c>
      <c r="C1420" s="116" t="s">
        <v>1856</v>
      </c>
      <c r="D1420" s="135" t="s">
        <v>814</v>
      </c>
      <c r="E1420" s="118" t="s">
        <v>86</v>
      </c>
      <c r="F1420" s="119">
        <v>6</v>
      </c>
      <c r="G1420" s="41"/>
      <c r="H1420" s="3">
        <f>ROUND(_xlfn.IFERROR(F1420*G1420," - "),2)</f>
        <v>0</v>
      </c>
      <c r="I1420" s="134" t="e">
        <f>H1420/$G$1758</f>
        <v>#DIV/0!</v>
      </c>
      <c r="J1420" s="122" t="e">
        <f>#REF!</f>
        <v>#REF!</v>
      </c>
    </row>
    <row r="1421" spans="1:10" s="12" customFormat="1" ht="25.5" outlineLevel="1">
      <c r="A1421" s="7" t="s">
        <v>1796</v>
      </c>
      <c r="B1421" s="17" t="s">
        <v>93</v>
      </c>
      <c r="C1421" s="116" t="s">
        <v>1856</v>
      </c>
      <c r="D1421" s="117" t="s">
        <v>2241</v>
      </c>
      <c r="E1421" s="118" t="s">
        <v>86</v>
      </c>
      <c r="F1421" s="119">
        <v>6</v>
      </c>
      <c r="G1421" s="41"/>
      <c r="H1421" s="3">
        <f>ROUND(_xlfn.IFERROR(F1421*G1421," - "),2)</f>
        <v>0</v>
      </c>
      <c r="I1421" s="134" t="e">
        <f>H1421/$G$1758</f>
        <v>#DIV/0!</v>
      </c>
      <c r="J1421" s="122" t="e">
        <f>#REF!</f>
        <v>#REF!</v>
      </c>
    </row>
    <row r="1422" spans="1:10" s="12" customFormat="1" ht="14.25" outlineLevel="1">
      <c r="A1422" s="7" t="s">
        <v>1797</v>
      </c>
      <c r="B1422" s="17" t="s">
        <v>321</v>
      </c>
      <c r="C1422" s="116" t="s">
        <v>1856</v>
      </c>
      <c r="D1422" s="117" t="s">
        <v>2242</v>
      </c>
      <c r="E1422" s="118" t="s">
        <v>86</v>
      </c>
      <c r="F1422" s="119">
        <v>9</v>
      </c>
      <c r="G1422" s="41"/>
      <c r="H1422" s="3">
        <f>ROUND(_xlfn.IFERROR(F1422*G1422," - "),2)</f>
        <v>0</v>
      </c>
      <c r="I1422" s="134" t="e">
        <f>H1422/$G$1758</f>
        <v>#DIV/0!</v>
      </c>
      <c r="J1422" s="122" t="e">
        <f>#REF!</f>
        <v>#REF!</v>
      </c>
    </row>
    <row r="1423" spans="1:10" s="12" customFormat="1" ht="14.25" outlineLevel="1">
      <c r="A1423" s="7" t="s">
        <v>1798</v>
      </c>
      <c r="B1423" s="2" t="s">
        <v>320</v>
      </c>
      <c r="C1423" s="116" t="s">
        <v>1856</v>
      </c>
      <c r="D1423" s="117" t="s">
        <v>2243</v>
      </c>
      <c r="E1423" s="118" t="s">
        <v>86</v>
      </c>
      <c r="F1423" s="124">
        <v>9</v>
      </c>
      <c r="G1423" s="41"/>
      <c r="H1423" s="3">
        <f>ROUND(_xlfn.IFERROR(F1423*G1423," - "),2)</f>
        <v>0</v>
      </c>
      <c r="I1423" s="121" t="e">
        <f>H1423/$G$1758</f>
        <v>#DIV/0!</v>
      </c>
      <c r="J1423" s="122" t="e">
        <f>#REF!</f>
        <v>#REF!</v>
      </c>
    </row>
    <row r="1424" spans="1:10" s="12" customFormat="1" ht="14.25" outlineLevel="1">
      <c r="A1424" s="7" t="s">
        <v>1799</v>
      </c>
      <c r="B1424" s="17" t="s">
        <v>772</v>
      </c>
      <c r="C1424" s="116" t="s">
        <v>1856</v>
      </c>
      <c r="D1424" s="117" t="s">
        <v>2245</v>
      </c>
      <c r="E1424" s="118" t="s">
        <v>86</v>
      </c>
      <c r="F1424" s="119">
        <v>6</v>
      </c>
      <c r="G1424" s="41"/>
      <c r="H1424" s="3">
        <f>ROUND(_xlfn.IFERROR(F1424*G1424," - "),2)</f>
        <v>0</v>
      </c>
      <c r="I1424" s="134" t="e">
        <f>H1424/$G$1758</f>
        <v>#DIV/0!</v>
      </c>
      <c r="J1424" s="122" t="e">
        <f>#REF!</f>
        <v>#REF!</v>
      </c>
    </row>
    <row r="1425" spans="1:10" s="12" customFormat="1" ht="14.25" outlineLevel="1">
      <c r="A1425" s="7" t="s">
        <v>1800</v>
      </c>
      <c r="B1425" s="2" t="s">
        <v>217</v>
      </c>
      <c r="C1425" s="116" t="s">
        <v>2128</v>
      </c>
      <c r="D1425" s="117" t="s">
        <v>2271</v>
      </c>
      <c r="E1425" s="118" t="s">
        <v>86</v>
      </c>
      <c r="F1425" s="124">
        <v>14</v>
      </c>
      <c r="G1425" s="41"/>
      <c r="H1425" s="3">
        <f>ROUND(_xlfn.IFERROR(F1425*G1425," - "),2)</f>
        <v>0</v>
      </c>
      <c r="I1425" s="121" t="e">
        <f>H1425/$G$1758</f>
        <v>#DIV/0!</v>
      </c>
      <c r="J1425" s="122" t="e">
        <f>#REF!</f>
        <v>#REF!</v>
      </c>
    </row>
    <row r="1426" spans="1:10" s="12" customFormat="1" ht="14.25" outlineLevel="1">
      <c r="A1426" s="7" t="s">
        <v>1801</v>
      </c>
      <c r="B1426" s="23" t="s">
        <v>960</v>
      </c>
      <c r="C1426" s="116" t="s">
        <v>1856</v>
      </c>
      <c r="D1426" s="135" t="s">
        <v>1363</v>
      </c>
      <c r="E1426" s="118" t="s">
        <v>86</v>
      </c>
      <c r="F1426" s="124">
        <v>14</v>
      </c>
      <c r="G1426" s="41"/>
      <c r="H1426" s="3">
        <f>ROUND(_xlfn.IFERROR(F1426*G1426," - "),2)</f>
        <v>0</v>
      </c>
      <c r="I1426" s="121" t="e">
        <f>H1426/$G$1758</f>
        <v>#DIV/0!</v>
      </c>
      <c r="J1426" s="122" t="e">
        <f>#REF!</f>
        <v>#REF!</v>
      </c>
    </row>
    <row r="1427" spans="1:10" s="12" customFormat="1" ht="25.5" outlineLevel="1">
      <c r="A1427" s="7" t="s">
        <v>1832</v>
      </c>
      <c r="B1427" s="17" t="s">
        <v>277</v>
      </c>
      <c r="C1427" s="116" t="s">
        <v>2128</v>
      </c>
      <c r="D1427" s="117" t="s">
        <v>2248</v>
      </c>
      <c r="E1427" s="118" t="s">
        <v>660</v>
      </c>
      <c r="F1427" s="119">
        <v>10</v>
      </c>
      <c r="G1427" s="41"/>
      <c r="H1427" s="3">
        <f>ROUND(_xlfn.IFERROR(F1427*G1427," - "),2)</f>
        <v>0</v>
      </c>
      <c r="I1427" s="134" t="e">
        <f>H1427/$G$1758</f>
        <v>#DIV/0!</v>
      </c>
      <c r="J1427" s="122" t="e">
        <f>#REF!</f>
        <v>#REF!</v>
      </c>
    </row>
    <row r="1428" spans="1:10" s="12" customFormat="1" ht="25.5" outlineLevel="1">
      <c r="A1428" s="7" t="s">
        <v>1833</v>
      </c>
      <c r="B1428" s="17" t="s">
        <v>276</v>
      </c>
      <c r="C1428" s="116" t="s">
        <v>2128</v>
      </c>
      <c r="D1428" s="117" t="s">
        <v>2249</v>
      </c>
      <c r="E1428" s="118" t="s">
        <v>660</v>
      </c>
      <c r="F1428" s="119">
        <v>20</v>
      </c>
      <c r="G1428" s="41"/>
      <c r="H1428" s="3">
        <f>ROUND(_xlfn.IFERROR(F1428*G1428," - "),2)</f>
        <v>0</v>
      </c>
      <c r="I1428" s="134" t="e">
        <f>H1428/$G$1758</f>
        <v>#DIV/0!</v>
      </c>
      <c r="J1428" s="122" t="e">
        <f>#REF!</f>
        <v>#REF!</v>
      </c>
    </row>
    <row r="1429" spans="1:10" s="12" customFormat="1" ht="25.5" outlineLevel="1">
      <c r="A1429" s="7" t="s">
        <v>1834</v>
      </c>
      <c r="B1429" s="17" t="s">
        <v>275</v>
      </c>
      <c r="C1429" s="116" t="s">
        <v>2128</v>
      </c>
      <c r="D1429" s="117" t="s">
        <v>2250</v>
      </c>
      <c r="E1429" s="118" t="s">
        <v>660</v>
      </c>
      <c r="F1429" s="119">
        <v>30</v>
      </c>
      <c r="G1429" s="41"/>
      <c r="H1429" s="3">
        <f>ROUND(_xlfn.IFERROR(F1429*G1429," - "),2)</f>
        <v>0</v>
      </c>
      <c r="I1429" s="134" t="e">
        <f>H1429/$G$1758</f>
        <v>#DIV/0!</v>
      </c>
      <c r="J1429" s="122" t="e">
        <f>#REF!</f>
        <v>#REF!</v>
      </c>
    </row>
    <row r="1430" spans="1:10" s="12" customFormat="1" ht="25.5" outlineLevel="1">
      <c r="A1430" s="7" t="s">
        <v>1857</v>
      </c>
      <c r="B1430" s="17" t="s">
        <v>274</v>
      </c>
      <c r="C1430" s="116" t="s">
        <v>2128</v>
      </c>
      <c r="D1430" s="117" t="s">
        <v>2251</v>
      </c>
      <c r="E1430" s="118" t="s">
        <v>660</v>
      </c>
      <c r="F1430" s="119">
        <v>30</v>
      </c>
      <c r="G1430" s="41"/>
      <c r="H1430" s="3">
        <f>ROUND(_xlfn.IFERROR(F1430*G1430," - "),2)</f>
        <v>0</v>
      </c>
      <c r="I1430" s="134" t="e">
        <f>H1430/$G$1758</f>
        <v>#DIV/0!</v>
      </c>
      <c r="J1430" s="122" t="e">
        <f>#REF!</f>
        <v>#REF!</v>
      </c>
    </row>
    <row r="1431" spans="1:10" s="12" customFormat="1" ht="14.25" outlineLevel="1">
      <c r="A1431" s="262" t="s">
        <v>1802</v>
      </c>
      <c r="B1431" s="263"/>
      <c r="C1431" s="140"/>
      <c r="D1431" s="141" t="s">
        <v>1134</v>
      </c>
      <c r="E1431" s="127">
        <f>SUM(H1432:H1435)</f>
        <v>0</v>
      </c>
      <c r="F1431" s="127"/>
      <c r="G1431" s="127"/>
      <c r="H1431" s="127"/>
      <c r="I1431" s="128" t="e">
        <f>E1431/$G$1758</f>
        <v>#DIV/0!</v>
      </c>
      <c r="J1431" s="122" t="e">
        <f>#REF!</f>
        <v>#REF!</v>
      </c>
    </row>
    <row r="1432" spans="1:10" s="12" customFormat="1" ht="25.5" outlineLevel="1">
      <c r="A1432" s="7" t="s">
        <v>1803</v>
      </c>
      <c r="B1432" s="5" t="s">
        <v>326</v>
      </c>
      <c r="C1432" s="116" t="s">
        <v>1856</v>
      </c>
      <c r="D1432" s="135" t="s">
        <v>1375</v>
      </c>
      <c r="E1432" s="118" t="s">
        <v>2130</v>
      </c>
      <c r="F1432" s="129">
        <v>5.32</v>
      </c>
      <c r="G1432" s="41"/>
      <c r="H1432" s="3">
        <f>ROUND(_xlfn.IFERROR(F1432*G1432," - "),2)</f>
        <v>0</v>
      </c>
      <c r="I1432" s="123" t="e">
        <f>H1432/$G$1758</f>
        <v>#DIV/0!</v>
      </c>
      <c r="J1432" s="122" t="e">
        <f>#REF!</f>
        <v>#REF!</v>
      </c>
    </row>
    <row r="1433" spans="1:10" ht="12.75" outlineLevel="1">
      <c r="A1433" s="7" t="s">
        <v>1804</v>
      </c>
      <c r="B1433" s="5" t="s">
        <v>1853</v>
      </c>
      <c r="C1433" s="116" t="s">
        <v>1856</v>
      </c>
      <c r="D1433" s="117" t="s">
        <v>2406</v>
      </c>
      <c r="E1433" s="118" t="s">
        <v>86</v>
      </c>
      <c r="F1433" s="129">
        <v>1</v>
      </c>
      <c r="G1433" s="41"/>
      <c r="H1433" s="3">
        <f>ROUND(_xlfn.IFERROR(F1433*G1433," - "),2)</f>
        <v>0</v>
      </c>
      <c r="I1433" s="123" t="e">
        <f>H1433/$G$1758</f>
        <v>#DIV/0!</v>
      </c>
      <c r="J1433" s="122" t="e">
        <f>#REF!</f>
        <v>#REF!</v>
      </c>
    </row>
    <row r="1434" spans="1:10" ht="12.75" outlineLevel="1">
      <c r="A1434" s="7" t="s">
        <v>1805</v>
      </c>
      <c r="B1434" s="5" t="s">
        <v>768</v>
      </c>
      <c r="C1434" s="116" t="s">
        <v>1856</v>
      </c>
      <c r="D1434" s="117" t="s">
        <v>2252</v>
      </c>
      <c r="E1434" s="118" t="s">
        <v>86</v>
      </c>
      <c r="F1434" s="129">
        <v>1</v>
      </c>
      <c r="G1434" s="41"/>
      <c r="H1434" s="3">
        <f>ROUND(_xlfn.IFERROR(F1434*G1434," - "),2)</f>
        <v>0</v>
      </c>
      <c r="I1434" s="123" t="e">
        <f>H1434/$G$1758</f>
        <v>#DIV/0!</v>
      </c>
      <c r="J1434" s="122" t="e">
        <f>#REF!</f>
        <v>#REF!</v>
      </c>
    </row>
    <row r="1435" spans="1:10" ht="12.75" outlineLevel="1">
      <c r="A1435" s="7" t="s">
        <v>1830</v>
      </c>
      <c r="B1435" s="5" t="s">
        <v>267</v>
      </c>
      <c r="C1435" s="116" t="s">
        <v>2128</v>
      </c>
      <c r="D1435" s="117" t="s">
        <v>2308</v>
      </c>
      <c r="E1435" s="118" t="s">
        <v>2130</v>
      </c>
      <c r="F1435" s="129">
        <v>1.16</v>
      </c>
      <c r="G1435" s="41"/>
      <c r="H1435" s="3">
        <f>ROUND(_xlfn.IFERROR(F1435*G1435," - "),2)</f>
        <v>0</v>
      </c>
      <c r="I1435" s="123" t="e">
        <f>H1435/$G$1758</f>
        <v>#DIV/0!</v>
      </c>
      <c r="J1435" s="122" t="e">
        <f>#REF!</f>
        <v>#REF!</v>
      </c>
    </row>
    <row r="1436" spans="1:10" s="12" customFormat="1" ht="14.25" outlineLevel="1">
      <c r="A1436" s="259" t="s">
        <v>1806</v>
      </c>
      <c r="B1436" s="261"/>
      <c r="C1436" s="125"/>
      <c r="D1436" s="126" t="s">
        <v>1132</v>
      </c>
      <c r="E1436" s="127">
        <f>SUM(H1437:H1452)</f>
        <v>0</v>
      </c>
      <c r="F1436" s="127"/>
      <c r="G1436" s="127"/>
      <c r="H1436" s="127"/>
      <c r="I1436" s="128" t="e">
        <f>E1436/$G$1758</f>
        <v>#DIV/0!</v>
      </c>
      <c r="J1436" s="122" t="e">
        <f>#REF!</f>
        <v>#REF!</v>
      </c>
    </row>
    <row r="1437" spans="1:10" s="12" customFormat="1" ht="14.25" outlineLevel="1">
      <c r="A1437" s="7" t="s">
        <v>1807</v>
      </c>
      <c r="B1437" s="2" t="s">
        <v>270</v>
      </c>
      <c r="C1437" s="116" t="s">
        <v>2128</v>
      </c>
      <c r="D1437" s="117" t="s">
        <v>2260</v>
      </c>
      <c r="E1437" s="118" t="s">
        <v>86</v>
      </c>
      <c r="F1437" s="133">
        <v>40</v>
      </c>
      <c r="G1437" s="41"/>
      <c r="H1437" s="3">
        <f>ROUND(_xlfn.IFERROR(F1437*G1437," - "),2)</f>
        <v>0</v>
      </c>
      <c r="I1437" s="121" t="e">
        <f>H1437/$G$1758</f>
        <v>#DIV/0!</v>
      </c>
      <c r="J1437" s="122" t="e">
        <f>#REF!</f>
        <v>#REF!</v>
      </c>
    </row>
    <row r="1438" spans="1:10" s="12" customFormat="1" ht="25.5" outlineLevel="1">
      <c r="A1438" s="7" t="s">
        <v>1816</v>
      </c>
      <c r="B1438" s="5" t="s">
        <v>268</v>
      </c>
      <c r="C1438" s="116" t="s">
        <v>2128</v>
      </c>
      <c r="D1438" s="117" t="s">
        <v>2261</v>
      </c>
      <c r="E1438" s="118" t="s">
        <v>86</v>
      </c>
      <c r="F1438" s="119">
        <v>68</v>
      </c>
      <c r="G1438" s="41"/>
      <c r="H1438" s="3">
        <f>ROUND(_xlfn.IFERROR(F1438*G1438," - "),2)</f>
        <v>0</v>
      </c>
      <c r="I1438" s="134" t="e">
        <f>H1438/$G$1758</f>
        <v>#DIV/0!</v>
      </c>
      <c r="J1438" s="122" t="e">
        <f>#REF!</f>
        <v>#REF!</v>
      </c>
    </row>
    <row r="1439" spans="1:10" s="12" customFormat="1" ht="14.25" outlineLevel="1">
      <c r="A1439" s="7" t="s">
        <v>1817</v>
      </c>
      <c r="B1439" s="5" t="s">
        <v>271</v>
      </c>
      <c r="C1439" s="116" t="s">
        <v>2128</v>
      </c>
      <c r="D1439" s="117" t="s">
        <v>2262</v>
      </c>
      <c r="E1439" s="118" t="s">
        <v>86</v>
      </c>
      <c r="F1439" s="119">
        <v>40</v>
      </c>
      <c r="G1439" s="41"/>
      <c r="H1439" s="3">
        <f>ROUND(_xlfn.IFERROR(F1439*G1439," - "),2)</f>
        <v>0</v>
      </c>
      <c r="I1439" s="134" t="e">
        <f>H1439/$G$1758</f>
        <v>#DIV/0!</v>
      </c>
      <c r="J1439" s="122" t="e">
        <f>#REF!</f>
        <v>#REF!</v>
      </c>
    </row>
    <row r="1440" spans="1:10" s="12" customFormat="1" ht="14.25" outlineLevel="1">
      <c r="A1440" s="7" t="s">
        <v>1818</v>
      </c>
      <c r="B1440" s="5" t="s">
        <v>73</v>
      </c>
      <c r="C1440" s="116" t="s">
        <v>1856</v>
      </c>
      <c r="D1440" s="117" t="s">
        <v>2263</v>
      </c>
      <c r="E1440" s="118" t="s">
        <v>86</v>
      </c>
      <c r="F1440" s="119">
        <v>22</v>
      </c>
      <c r="G1440" s="41"/>
      <c r="H1440" s="3">
        <f>ROUND(_xlfn.IFERROR(F1440*G1440," - "),2)</f>
        <v>0</v>
      </c>
      <c r="I1440" s="134" t="e">
        <f>H1440/$G$1758</f>
        <v>#DIV/0!</v>
      </c>
      <c r="J1440" s="122" t="e">
        <f>#REF!</f>
        <v>#REF!</v>
      </c>
    </row>
    <row r="1441" spans="1:10" s="12" customFormat="1" ht="14.25" outlineLevel="1">
      <c r="A1441" s="7" t="s">
        <v>1819</v>
      </c>
      <c r="B1441" s="5" t="s">
        <v>273</v>
      </c>
      <c r="C1441" s="116" t="s">
        <v>2128</v>
      </c>
      <c r="D1441" s="117" t="s">
        <v>2256</v>
      </c>
      <c r="E1441" s="118" t="s">
        <v>2130</v>
      </c>
      <c r="F1441" s="119">
        <v>0.6</v>
      </c>
      <c r="G1441" s="41"/>
      <c r="H1441" s="3">
        <f>ROUND(_xlfn.IFERROR(F1441*G1441," - "),2)</f>
        <v>0</v>
      </c>
      <c r="I1441" s="134" t="e">
        <f>H1441/$G$1758</f>
        <v>#DIV/0!</v>
      </c>
      <c r="J1441" s="122" t="e">
        <f>#REF!</f>
        <v>#REF!</v>
      </c>
    </row>
    <row r="1442" spans="1:10" s="12" customFormat="1" ht="14.25" outlineLevel="1">
      <c r="A1442" s="7" t="s">
        <v>1820</v>
      </c>
      <c r="B1442" s="5" t="s">
        <v>269</v>
      </c>
      <c r="C1442" s="116" t="s">
        <v>2128</v>
      </c>
      <c r="D1442" s="117" t="s">
        <v>2264</v>
      </c>
      <c r="E1442" s="118" t="s">
        <v>86</v>
      </c>
      <c r="F1442" s="119">
        <v>32</v>
      </c>
      <c r="G1442" s="41"/>
      <c r="H1442" s="3">
        <f>ROUND(_xlfn.IFERROR(F1442*G1442," - "),2)</f>
        <v>0</v>
      </c>
      <c r="I1442" s="134" t="e">
        <f>H1442/$G$1758</f>
        <v>#DIV/0!</v>
      </c>
      <c r="J1442" s="122" t="e">
        <f>#REF!</f>
        <v>#REF!</v>
      </c>
    </row>
    <row r="1443" spans="1:10" s="12" customFormat="1" ht="38.25" outlineLevel="1">
      <c r="A1443" s="7" t="s">
        <v>1821</v>
      </c>
      <c r="B1443" s="5" t="s">
        <v>298</v>
      </c>
      <c r="C1443" s="116" t="s">
        <v>2128</v>
      </c>
      <c r="D1443" s="117" t="s">
        <v>2265</v>
      </c>
      <c r="E1443" s="118" t="s">
        <v>86</v>
      </c>
      <c r="F1443" s="119">
        <v>33</v>
      </c>
      <c r="G1443" s="41"/>
      <c r="H1443" s="3">
        <f>ROUND(_xlfn.IFERROR(F1443*G1443," - "),2)</f>
        <v>0</v>
      </c>
      <c r="I1443" s="134" t="e">
        <f>H1443/$G$1758</f>
        <v>#DIV/0!</v>
      </c>
      <c r="J1443" s="122" t="e">
        <f>#REF!</f>
        <v>#REF!</v>
      </c>
    </row>
    <row r="1444" spans="1:10" s="12" customFormat="1" ht="25.5" outlineLevel="1">
      <c r="A1444" s="7" t="s">
        <v>1822</v>
      </c>
      <c r="B1444" s="5" t="s">
        <v>250</v>
      </c>
      <c r="C1444" s="116" t="s">
        <v>2128</v>
      </c>
      <c r="D1444" s="117" t="s">
        <v>2309</v>
      </c>
      <c r="E1444" s="118" t="s">
        <v>86</v>
      </c>
      <c r="F1444" s="119">
        <v>6</v>
      </c>
      <c r="G1444" s="41"/>
      <c r="H1444" s="3">
        <f>ROUND(_xlfn.IFERROR(F1444*G1444," - "),2)</f>
        <v>0</v>
      </c>
      <c r="I1444" s="134" t="e">
        <f>H1444/$G$1758</f>
        <v>#DIV/0!</v>
      </c>
      <c r="J1444" s="122" t="e">
        <f>#REF!</f>
        <v>#REF!</v>
      </c>
    </row>
    <row r="1445" spans="1:10" s="12" customFormat="1" ht="25.5" outlineLevel="1">
      <c r="A1445" s="7" t="s">
        <v>1823</v>
      </c>
      <c r="B1445" s="5" t="s">
        <v>249</v>
      </c>
      <c r="C1445" s="116" t="s">
        <v>2128</v>
      </c>
      <c r="D1445" s="117" t="s">
        <v>2266</v>
      </c>
      <c r="E1445" s="118" t="s">
        <v>86</v>
      </c>
      <c r="F1445" s="119">
        <v>16</v>
      </c>
      <c r="G1445" s="41"/>
      <c r="H1445" s="3">
        <f>ROUND(_xlfn.IFERROR(F1445*G1445," - "),2)</f>
        <v>0</v>
      </c>
      <c r="I1445" s="134" t="e">
        <f>H1445/$G$1758</f>
        <v>#DIV/0!</v>
      </c>
      <c r="J1445" s="122" t="e">
        <f>#REF!</f>
        <v>#REF!</v>
      </c>
    </row>
    <row r="1446" spans="1:10" s="12" customFormat="1" ht="25.5" outlineLevel="1">
      <c r="A1446" s="7" t="s">
        <v>1824</v>
      </c>
      <c r="B1446" s="5" t="s">
        <v>251</v>
      </c>
      <c r="C1446" s="116" t="s">
        <v>2128</v>
      </c>
      <c r="D1446" s="117" t="s">
        <v>2267</v>
      </c>
      <c r="E1446" s="118" t="s">
        <v>86</v>
      </c>
      <c r="F1446" s="119">
        <v>9</v>
      </c>
      <c r="G1446" s="41"/>
      <c r="H1446" s="3">
        <f>ROUND(_xlfn.IFERROR(F1446*G1446," - "),2)</f>
        <v>0</v>
      </c>
      <c r="I1446" s="134" t="e">
        <f>H1446/$G$1758</f>
        <v>#DIV/0!</v>
      </c>
      <c r="J1446" s="122" t="e">
        <f>#REF!</f>
        <v>#REF!</v>
      </c>
    </row>
    <row r="1447" spans="1:10" s="12" customFormat="1" ht="25.5" outlineLevel="1">
      <c r="A1447" s="7" t="s">
        <v>1825</v>
      </c>
      <c r="B1447" s="17" t="s">
        <v>252</v>
      </c>
      <c r="C1447" s="116" t="s">
        <v>2128</v>
      </c>
      <c r="D1447" s="117" t="s">
        <v>2268</v>
      </c>
      <c r="E1447" s="118" t="s">
        <v>660</v>
      </c>
      <c r="F1447" s="119">
        <v>10</v>
      </c>
      <c r="G1447" s="41"/>
      <c r="H1447" s="3">
        <f>ROUND(_xlfn.IFERROR(F1447*G1447," - "),2)</f>
        <v>0</v>
      </c>
      <c r="I1447" s="134" t="e">
        <f>H1447/$G$1758</f>
        <v>#DIV/0!</v>
      </c>
      <c r="J1447" s="122" t="e">
        <f>#REF!</f>
        <v>#REF!</v>
      </c>
    </row>
    <row r="1448" spans="1:10" s="12" customFormat="1" ht="25.5" outlineLevel="1">
      <c r="A1448" s="7" t="s">
        <v>1826</v>
      </c>
      <c r="B1448" s="2" t="s">
        <v>214</v>
      </c>
      <c r="C1448" s="116" t="s">
        <v>2128</v>
      </c>
      <c r="D1448" s="117" t="s">
        <v>2310</v>
      </c>
      <c r="E1448" s="118" t="s">
        <v>660</v>
      </c>
      <c r="F1448" s="119">
        <v>36.9</v>
      </c>
      <c r="G1448" s="41"/>
      <c r="H1448" s="3">
        <f>ROUND(_xlfn.IFERROR(F1448*G1448," - "),2)</f>
        <v>0</v>
      </c>
      <c r="I1448" s="134" t="e">
        <f>H1448/$G$1758</f>
        <v>#DIV/0!</v>
      </c>
      <c r="J1448" s="122" t="e">
        <f>#REF!</f>
        <v>#REF!</v>
      </c>
    </row>
    <row r="1449" spans="1:10" s="12" customFormat="1" ht="14.25" outlineLevel="1">
      <c r="A1449" s="7" t="s">
        <v>1827</v>
      </c>
      <c r="B1449" s="2" t="s">
        <v>72</v>
      </c>
      <c r="C1449" s="116" t="s">
        <v>1856</v>
      </c>
      <c r="D1449" s="117" t="s">
        <v>2312</v>
      </c>
      <c r="E1449" s="118" t="s">
        <v>660</v>
      </c>
      <c r="F1449" s="119">
        <v>39.3</v>
      </c>
      <c r="G1449" s="41"/>
      <c r="H1449" s="3">
        <f>ROUND(_xlfn.IFERROR(F1449*G1449," - "),2)</f>
        <v>0</v>
      </c>
      <c r="I1449" s="134" t="e">
        <f>H1449/$G$1758</f>
        <v>#DIV/0!</v>
      </c>
      <c r="J1449" s="122" t="e">
        <f>#REF!</f>
        <v>#REF!</v>
      </c>
    </row>
    <row r="1450" spans="1:10" s="12" customFormat="1" ht="14.25" outlineLevel="1">
      <c r="A1450" s="7" t="s">
        <v>1828</v>
      </c>
      <c r="B1450" s="2" t="s">
        <v>851</v>
      </c>
      <c r="C1450" s="116" t="s">
        <v>1856</v>
      </c>
      <c r="D1450" s="117" t="s">
        <v>2314</v>
      </c>
      <c r="E1450" s="118" t="s">
        <v>2130</v>
      </c>
      <c r="F1450" s="119">
        <v>42.84</v>
      </c>
      <c r="G1450" s="41"/>
      <c r="H1450" s="3">
        <f>ROUND(_xlfn.IFERROR(F1450*G1450," - "),2)</f>
        <v>0</v>
      </c>
      <c r="I1450" s="134" t="e">
        <f>H1450/$G$1758</f>
        <v>#DIV/0!</v>
      </c>
      <c r="J1450" s="122" t="e">
        <f>#REF!</f>
        <v>#REF!</v>
      </c>
    </row>
    <row r="1451" spans="1:10" s="12" customFormat="1" ht="14.25" outlineLevel="1">
      <c r="A1451" s="7" t="s">
        <v>2070</v>
      </c>
      <c r="B1451" s="5" t="s">
        <v>852</v>
      </c>
      <c r="C1451" s="116" t="s">
        <v>1856</v>
      </c>
      <c r="D1451" s="117" t="s">
        <v>2315</v>
      </c>
      <c r="E1451" s="118" t="s">
        <v>2130</v>
      </c>
      <c r="F1451" s="119">
        <v>5.03</v>
      </c>
      <c r="G1451" s="41"/>
      <c r="H1451" s="3">
        <f>ROUND(_xlfn.IFERROR(F1451*G1451," - "),2)</f>
        <v>0</v>
      </c>
      <c r="I1451" s="134" t="e">
        <f>H1451/$G$1758</f>
        <v>#DIV/0!</v>
      </c>
      <c r="J1451" s="122" t="e">
        <f>#REF!</f>
        <v>#REF!</v>
      </c>
    </row>
    <row r="1452" spans="1:10" s="12" customFormat="1" ht="25.5" outlineLevel="1">
      <c r="A1452" s="7" t="s">
        <v>2071</v>
      </c>
      <c r="B1452" s="22" t="s">
        <v>1496</v>
      </c>
      <c r="C1452" s="142"/>
      <c r="D1452" s="117" t="s">
        <v>689</v>
      </c>
      <c r="E1452" s="118" t="s">
        <v>86</v>
      </c>
      <c r="F1452" s="129">
        <v>2</v>
      </c>
      <c r="G1452" s="42"/>
      <c r="H1452" s="21">
        <f>ROUND(_xlfn.IFERROR(F1452*G1452," - "),2)</f>
        <v>0</v>
      </c>
      <c r="I1452" s="143" t="e">
        <f>H1452/$G$1758</f>
        <v>#DIV/0!</v>
      </c>
      <c r="J1452" s="122" t="e">
        <f>#REF!</f>
        <v>#REF!</v>
      </c>
    </row>
    <row r="1453" spans="1:10" s="12" customFormat="1" ht="14.25" outlineLevel="1">
      <c r="A1453" s="266" t="s">
        <v>1843</v>
      </c>
      <c r="B1453" s="263"/>
      <c r="C1453" s="125"/>
      <c r="D1453" s="141" t="s">
        <v>1133</v>
      </c>
      <c r="E1453" s="127">
        <f>SUM(H1454:H1455)</f>
        <v>0</v>
      </c>
      <c r="F1453" s="127"/>
      <c r="G1453" s="127"/>
      <c r="H1453" s="127"/>
      <c r="I1453" s="128" t="e">
        <f>E1453/$G$1758</f>
        <v>#DIV/0!</v>
      </c>
      <c r="J1453" s="122" t="e">
        <f>#REF!</f>
        <v>#REF!</v>
      </c>
    </row>
    <row r="1454" spans="1:10" s="12" customFormat="1" ht="14.25" outlineLevel="1">
      <c r="A1454" s="7" t="s">
        <v>1844</v>
      </c>
      <c r="B1454" s="23" t="s">
        <v>1028</v>
      </c>
      <c r="C1454" s="116" t="s">
        <v>1856</v>
      </c>
      <c r="D1454" s="117" t="s">
        <v>2280</v>
      </c>
      <c r="E1454" s="118" t="s">
        <v>2130</v>
      </c>
      <c r="F1454" s="129">
        <v>300</v>
      </c>
      <c r="G1454" s="41"/>
      <c r="H1454" s="3">
        <f>ROUND(_xlfn.IFERROR(F1454*G1454," - "),2)</f>
        <v>0</v>
      </c>
      <c r="I1454" s="123" t="e">
        <f>H1454/$G$1758</f>
        <v>#DIV/0!</v>
      </c>
      <c r="J1454" s="122" t="e">
        <f>#REF!</f>
        <v>#REF!</v>
      </c>
    </row>
    <row r="1455" spans="1:10" ht="13.5" outlineLevel="1" thickBot="1">
      <c r="A1455" s="7" t="s">
        <v>1845</v>
      </c>
      <c r="B1455" s="18" t="s">
        <v>850</v>
      </c>
      <c r="C1455" s="116" t="s">
        <v>1856</v>
      </c>
      <c r="D1455" s="117" t="s">
        <v>2281</v>
      </c>
      <c r="E1455" s="118" t="s">
        <v>2130</v>
      </c>
      <c r="F1455" s="129">
        <v>4591.15</v>
      </c>
      <c r="G1455" s="41"/>
      <c r="H1455" s="3">
        <f>ROUND(_xlfn.IFERROR(F1455*G1455," - "),2)</f>
        <v>0</v>
      </c>
      <c r="I1455" s="123" t="e">
        <f>H1455/$G$1758</f>
        <v>#DIV/0!</v>
      </c>
      <c r="J1455" s="122" t="e">
        <f>#REF!</f>
        <v>#REF!</v>
      </c>
    </row>
    <row r="1456" spans="1:10" s="14" customFormat="1" ht="15.75" thickBot="1">
      <c r="A1456" s="264">
        <v>10</v>
      </c>
      <c r="B1456" s="265"/>
      <c r="C1456" s="106"/>
      <c r="D1456" s="107" t="s">
        <v>1849</v>
      </c>
      <c r="E1456" s="108">
        <f>ROUND(SUM(E1457+E1461+E1467+E1476+E1481+E1501+E1511+E1521+E1533+E1561+E1564+E1581+E1605+E1610+E1631),2)</f>
        <v>0</v>
      </c>
      <c r="F1456" s="108"/>
      <c r="G1456" s="108"/>
      <c r="H1456" s="109"/>
      <c r="I1456" s="110" t="e">
        <f>E1456/$G$1758</f>
        <v>#DIV/0!</v>
      </c>
      <c r="J1456" s="111" t="e">
        <f>#REF!</f>
        <v>#REF!</v>
      </c>
    </row>
    <row r="1457" spans="1:10" s="12" customFormat="1" ht="14.25" outlineLevel="1">
      <c r="A1457" s="267" t="s">
        <v>134</v>
      </c>
      <c r="B1457" s="268"/>
      <c r="C1457" s="112"/>
      <c r="D1457" s="113" t="s">
        <v>18</v>
      </c>
      <c r="E1457" s="114">
        <f>SUM(H1458:H1460)</f>
        <v>0</v>
      </c>
      <c r="F1457" s="114"/>
      <c r="G1457" s="114"/>
      <c r="H1457" s="114"/>
      <c r="I1457" s="115" t="e">
        <f>E1457/$G$1758</f>
        <v>#DIV/0!</v>
      </c>
      <c r="J1457" s="122" t="e">
        <f>#REF!</f>
        <v>#REF!</v>
      </c>
    </row>
    <row r="1458" spans="1:10" s="12" customFormat="1" ht="14.25" outlineLevel="1">
      <c r="A1458" s="7" t="s">
        <v>135</v>
      </c>
      <c r="B1458" s="2" t="s">
        <v>284</v>
      </c>
      <c r="C1458" s="116" t="s">
        <v>2128</v>
      </c>
      <c r="D1458" s="117" t="s">
        <v>2141</v>
      </c>
      <c r="E1458" s="118" t="s">
        <v>86</v>
      </c>
      <c r="F1458" s="124">
        <v>4</v>
      </c>
      <c r="G1458" s="41"/>
      <c r="H1458" s="3">
        <f>ROUND(_xlfn.IFERROR(F1458*G1458," - "),2)</f>
        <v>0</v>
      </c>
      <c r="I1458" s="121" t="e">
        <f>H1458/$G$1758</f>
        <v>#DIV/0!</v>
      </c>
      <c r="J1458" s="122" t="e">
        <f>#REF!</f>
        <v>#REF!</v>
      </c>
    </row>
    <row r="1459" spans="1:10" s="12" customFormat="1" ht="14.25" outlineLevel="1">
      <c r="A1459" s="7" t="s">
        <v>167</v>
      </c>
      <c r="B1459" s="4" t="s">
        <v>285</v>
      </c>
      <c r="C1459" s="116" t="s">
        <v>2128</v>
      </c>
      <c r="D1459" s="117" t="s">
        <v>2142</v>
      </c>
      <c r="E1459" s="118" t="s">
        <v>86</v>
      </c>
      <c r="F1459" s="119">
        <v>4</v>
      </c>
      <c r="G1459" s="41"/>
      <c r="H1459" s="3">
        <f>ROUND(_xlfn.IFERROR(F1459*G1459," - "),2)</f>
        <v>0</v>
      </c>
      <c r="I1459" s="123" t="e">
        <f>H1459/$G$1758</f>
        <v>#DIV/0!</v>
      </c>
      <c r="J1459" s="122" t="e">
        <f>#REF!</f>
        <v>#REF!</v>
      </c>
    </row>
    <row r="1460" spans="1:10" s="12" customFormat="1" ht="14.25" outlineLevel="1">
      <c r="A1460" s="7" t="s">
        <v>629</v>
      </c>
      <c r="B1460" s="4" t="s">
        <v>286</v>
      </c>
      <c r="C1460" s="116" t="s">
        <v>2128</v>
      </c>
      <c r="D1460" s="117" t="s">
        <v>2143</v>
      </c>
      <c r="E1460" s="118" t="s">
        <v>86</v>
      </c>
      <c r="F1460" s="119">
        <v>4</v>
      </c>
      <c r="G1460" s="41"/>
      <c r="H1460" s="3">
        <f>ROUND(_xlfn.IFERROR(F1460*G1460," - "),2)</f>
        <v>0</v>
      </c>
      <c r="I1460" s="123" t="e">
        <f>H1460/$G$1758</f>
        <v>#DIV/0!</v>
      </c>
      <c r="J1460" s="122" t="e">
        <f>#REF!</f>
        <v>#REF!</v>
      </c>
    </row>
    <row r="1461" spans="1:10" s="12" customFormat="1" ht="14.25" outlineLevel="1">
      <c r="A1461" s="262" t="s">
        <v>240</v>
      </c>
      <c r="B1461" s="263"/>
      <c r="C1461" s="125"/>
      <c r="D1461" s="126" t="s">
        <v>770</v>
      </c>
      <c r="E1461" s="127">
        <f>SUM(H1462:H1466)</f>
        <v>0</v>
      </c>
      <c r="F1461" s="127"/>
      <c r="G1461" s="127"/>
      <c r="H1461" s="127"/>
      <c r="I1461" s="128" t="e">
        <f>E1461/$G$1758</f>
        <v>#DIV/0!</v>
      </c>
      <c r="J1461" s="122" t="e">
        <f>#REF!</f>
        <v>#REF!</v>
      </c>
    </row>
    <row r="1462" spans="1:10" s="12" customFormat="1" ht="14.25" outlineLevel="1">
      <c r="A1462" s="7" t="s">
        <v>630</v>
      </c>
      <c r="B1462" s="17" t="s">
        <v>196</v>
      </c>
      <c r="C1462" s="116" t="s">
        <v>2128</v>
      </c>
      <c r="D1462" s="117" t="s">
        <v>2144</v>
      </c>
      <c r="E1462" s="118" t="s">
        <v>2130</v>
      </c>
      <c r="F1462" s="124">
        <v>6</v>
      </c>
      <c r="G1462" s="41"/>
      <c r="H1462" s="3">
        <f>ROUND(_xlfn.IFERROR(F1462*G1462," - "),2)</f>
        <v>0</v>
      </c>
      <c r="I1462" s="121" t="e">
        <f>H1462/$G$1758</f>
        <v>#DIV/0!</v>
      </c>
      <c r="J1462" s="122" t="e">
        <f>#REF!</f>
        <v>#REF!</v>
      </c>
    </row>
    <row r="1463" spans="1:10" s="12" customFormat="1" ht="14.25" outlineLevel="1">
      <c r="A1463" s="7" t="s">
        <v>631</v>
      </c>
      <c r="B1463" s="17" t="s">
        <v>341</v>
      </c>
      <c r="C1463" s="116" t="s">
        <v>1856</v>
      </c>
      <c r="D1463" s="117" t="s">
        <v>2145</v>
      </c>
      <c r="E1463" s="118" t="s">
        <v>86</v>
      </c>
      <c r="F1463" s="129">
        <v>40</v>
      </c>
      <c r="G1463" s="41"/>
      <c r="H1463" s="3">
        <f>ROUND(_xlfn.IFERROR(F1463*G1463," - "),2)</f>
        <v>0</v>
      </c>
      <c r="I1463" s="123" t="e">
        <f>H1463/$G$1758</f>
        <v>#DIV/0!</v>
      </c>
      <c r="J1463" s="122" t="e">
        <f>#REF!</f>
        <v>#REF!</v>
      </c>
    </row>
    <row r="1464" spans="1:10" s="12" customFormat="1" ht="25.5" outlineLevel="1">
      <c r="A1464" s="7" t="s">
        <v>632</v>
      </c>
      <c r="B1464" s="17" t="s">
        <v>1025</v>
      </c>
      <c r="C1464" s="116" t="s">
        <v>1856</v>
      </c>
      <c r="D1464" s="117" t="s">
        <v>2146</v>
      </c>
      <c r="E1464" s="118" t="s">
        <v>660</v>
      </c>
      <c r="F1464" s="129">
        <v>50</v>
      </c>
      <c r="G1464" s="41"/>
      <c r="H1464" s="3">
        <f>ROUND(_xlfn.IFERROR(F1464*G1464," - "),2)</f>
        <v>0</v>
      </c>
      <c r="I1464" s="123" t="e">
        <f>H1464/$G$1758</f>
        <v>#DIV/0!</v>
      </c>
      <c r="J1464" s="122" t="e">
        <f>#REF!</f>
        <v>#REF!</v>
      </c>
    </row>
    <row r="1465" spans="1:10" s="12" customFormat="1" ht="25.5" outlineLevel="1">
      <c r="A1465" s="7" t="s">
        <v>633</v>
      </c>
      <c r="B1465" s="17" t="s">
        <v>736</v>
      </c>
      <c r="C1465" s="116" t="s">
        <v>1856</v>
      </c>
      <c r="D1465" s="117" t="s">
        <v>2147</v>
      </c>
      <c r="E1465" s="118" t="s">
        <v>2130</v>
      </c>
      <c r="F1465" s="129">
        <v>30</v>
      </c>
      <c r="G1465" s="41"/>
      <c r="H1465" s="3">
        <f>ROUND(_xlfn.IFERROR(F1465*G1465," - "),2)</f>
        <v>0</v>
      </c>
      <c r="I1465" s="123" t="e">
        <f>H1465/$G$1758</f>
        <v>#DIV/0!</v>
      </c>
      <c r="J1465" s="122" t="e">
        <f>#REF!</f>
        <v>#REF!</v>
      </c>
    </row>
    <row r="1466" spans="1:10" s="12" customFormat="1" ht="14.25" outlineLevel="1">
      <c r="A1466" s="7" t="s">
        <v>634</v>
      </c>
      <c r="B1466" s="17" t="s">
        <v>737</v>
      </c>
      <c r="C1466" s="116" t="s">
        <v>1856</v>
      </c>
      <c r="D1466" s="117" t="s">
        <v>2148</v>
      </c>
      <c r="E1466" s="118" t="s">
        <v>2130</v>
      </c>
      <c r="F1466" s="129">
        <v>30</v>
      </c>
      <c r="G1466" s="41"/>
      <c r="H1466" s="3">
        <f>ROUND(_xlfn.IFERROR(F1466*G1466," - "),2)</f>
        <v>0</v>
      </c>
      <c r="I1466" s="123" t="e">
        <f>H1466/$G$1758</f>
        <v>#DIV/0!</v>
      </c>
      <c r="J1466" s="122" t="e">
        <f>#REF!</f>
        <v>#REF!</v>
      </c>
    </row>
    <row r="1467" spans="1:10" s="12" customFormat="1" ht="14.25" outlineLevel="1">
      <c r="A1467" s="259" t="s">
        <v>635</v>
      </c>
      <c r="B1467" s="261"/>
      <c r="C1467" s="130"/>
      <c r="D1467" s="131" t="s">
        <v>751</v>
      </c>
      <c r="E1467" s="132">
        <f>SUM(H1468:H1475)</f>
        <v>0</v>
      </c>
      <c r="F1467" s="127"/>
      <c r="G1467" s="127"/>
      <c r="H1467" s="127"/>
      <c r="I1467" s="128" t="e">
        <f>E1467/$G$1758</f>
        <v>#DIV/0!</v>
      </c>
      <c r="J1467" s="122" t="e">
        <f>#REF!</f>
        <v>#REF!</v>
      </c>
    </row>
    <row r="1468" spans="1:10" s="12" customFormat="1" ht="14.25" outlineLevel="1">
      <c r="A1468" s="7" t="s">
        <v>636</v>
      </c>
      <c r="B1468" s="5" t="s">
        <v>199</v>
      </c>
      <c r="C1468" s="116" t="s">
        <v>2128</v>
      </c>
      <c r="D1468" s="117" t="s">
        <v>2282</v>
      </c>
      <c r="E1468" s="118" t="s">
        <v>2150</v>
      </c>
      <c r="F1468" s="133">
        <v>44.49</v>
      </c>
      <c r="G1468" s="41"/>
      <c r="H1468" s="3">
        <f>ROUND(_xlfn.IFERROR(F1468*G1468," - "),2)</f>
        <v>0</v>
      </c>
      <c r="I1468" s="121" t="e">
        <f>H1468/$G$1758</f>
        <v>#DIV/0!</v>
      </c>
      <c r="J1468" s="122" t="e">
        <f>#REF!</f>
        <v>#REF!</v>
      </c>
    </row>
    <row r="1469" spans="1:10" s="12" customFormat="1" ht="25.5" outlineLevel="1">
      <c r="A1469" s="7" t="s">
        <v>637</v>
      </c>
      <c r="B1469" s="5" t="s">
        <v>186</v>
      </c>
      <c r="C1469" s="116" t="s">
        <v>1856</v>
      </c>
      <c r="D1469" s="117" t="s">
        <v>2152</v>
      </c>
      <c r="E1469" s="118" t="s">
        <v>2150</v>
      </c>
      <c r="F1469" s="119">
        <v>83.4</v>
      </c>
      <c r="G1469" s="41"/>
      <c r="H1469" s="3">
        <f>ROUND(_xlfn.IFERROR(F1469*G1469," - "),2)</f>
        <v>0</v>
      </c>
      <c r="I1469" s="134" t="e">
        <f>H1469/$G$1758</f>
        <v>#DIV/0!</v>
      </c>
      <c r="J1469" s="122" t="e">
        <f>#REF!</f>
        <v>#REF!</v>
      </c>
    </row>
    <row r="1470" spans="1:10" s="12" customFormat="1" ht="14.25" outlineLevel="1">
      <c r="A1470" s="7" t="s">
        <v>638</v>
      </c>
      <c r="B1470" s="5" t="s">
        <v>243</v>
      </c>
      <c r="C1470" s="116" t="s">
        <v>2128</v>
      </c>
      <c r="D1470" s="117" t="s">
        <v>2153</v>
      </c>
      <c r="E1470" s="118" t="s">
        <v>2150</v>
      </c>
      <c r="F1470" s="119">
        <v>13.58</v>
      </c>
      <c r="G1470" s="41"/>
      <c r="H1470" s="3">
        <f>ROUND(_xlfn.IFERROR(F1470*G1470," - "),2)</f>
        <v>0</v>
      </c>
      <c r="I1470" s="134" t="e">
        <f>H1470/$G$1758</f>
        <v>#DIV/0!</v>
      </c>
      <c r="J1470" s="122" t="e">
        <f>#REF!</f>
        <v>#REF!</v>
      </c>
    </row>
    <row r="1471" spans="1:10" s="12" customFormat="1" ht="25.5" outlineLevel="1">
      <c r="A1471" s="7" t="s">
        <v>733</v>
      </c>
      <c r="B1471" s="5" t="s">
        <v>206</v>
      </c>
      <c r="C1471" s="116" t="s">
        <v>2128</v>
      </c>
      <c r="D1471" s="117" t="s">
        <v>2154</v>
      </c>
      <c r="E1471" s="118" t="s">
        <v>2130</v>
      </c>
      <c r="F1471" s="119">
        <v>36.9</v>
      </c>
      <c r="G1471" s="41"/>
      <c r="H1471" s="3">
        <f>ROUND(_xlfn.IFERROR(F1471*G1471," - "),2)</f>
        <v>0</v>
      </c>
      <c r="I1471" s="134" t="e">
        <f>H1471/$G$1758</f>
        <v>#DIV/0!</v>
      </c>
      <c r="J1471" s="122" t="e">
        <f>#REF!</f>
        <v>#REF!</v>
      </c>
    </row>
    <row r="1472" spans="1:10" s="12" customFormat="1" ht="14.25" outlineLevel="1">
      <c r="A1472" s="7" t="s">
        <v>734</v>
      </c>
      <c r="B1472" s="5" t="s">
        <v>332</v>
      </c>
      <c r="C1472" s="116" t="s">
        <v>1856</v>
      </c>
      <c r="D1472" s="135" t="s">
        <v>752</v>
      </c>
      <c r="E1472" s="118" t="s">
        <v>2130</v>
      </c>
      <c r="F1472" s="119">
        <v>2.14</v>
      </c>
      <c r="G1472" s="41"/>
      <c r="H1472" s="3">
        <f>ROUND(_xlfn.IFERROR(F1472*G1472," - "),2)</f>
        <v>0</v>
      </c>
      <c r="I1472" s="134" t="e">
        <f>H1472/$G$1758</f>
        <v>#DIV/0!</v>
      </c>
      <c r="J1472" s="122" t="e">
        <f>#REF!</f>
        <v>#REF!</v>
      </c>
    </row>
    <row r="1473" spans="1:10" s="12" customFormat="1" ht="14.25" outlineLevel="1">
      <c r="A1473" s="7" t="s">
        <v>1846</v>
      </c>
      <c r="B1473" s="5" t="s">
        <v>332</v>
      </c>
      <c r="C1473" s="116" t="s">
        <v>1856</v>
      </c>
      <c r="D1473" s="117" t="s">
        <v>2155</v>
      </c>
      <c r="E1473" s="118" t="s">
        <v>2130</v>
      </c>
      <c r="F1473" s="119">
        <v>253.82</v>
      </c>
      <c r="G1473" s="41"/>
      <c r="H1473" s="3">
        <f>ROUND(_xlfn.IFERROR(F1473*G1473," - "),2)</f>
        <v>0</v>
      </c>
      <c r="I1473" s="134" t="e">
        <f>H1473/$G$1758</f>
        <v>#DIV/0!</v>
      </c>
      <c r="J1473" s="122" t="e">
        <f>#REF!</f>
        <v>#REF!</v>
      </c>
    </row>
    <row r="1474" spans="1:10" s="12" customFormat="1" ht="14.25" outlineLevel="1">
      <c r="A1474" s="7" t="s">
        <v>1847</v>
      </c>
      <c r="B1474" s="5" t="s">
        <v>201</v>
      </c>
      <c r="C1474" s="116" t="s">
        <v>2128</v>
      </c>
      <c r="D1474" s="117" t="s">
        <v>2156</v>
      </c>
      <c r="E1474" s="118" t="s">
        <v>2130</v>
      </c>
      <c r="F1474" s="119">
        <v>271.11</v>
      </c>
      <c r="G1474" s="41"/>
      <c r="H1474" s="3">
        <f>ROUND(_xlfn.IFERROR(F1474*G1474," - "),2)</f>
        <v>0</v>
      </c>
      <c r="I1474" s="134" t="e">
        <f>H1474/$G$1758</f>
        <v>#DIV/0!</v>
      </c>
      <c r="J1474" s="122" t="e">
        <f>#REF!</f>
        <v>#REF!</v>
      </c>
    </row>
    <row r="1475" spans="1:10" s="12" customFormat="1" ht="14.25" outlineLevel="1">
      <c r="A1475" s="7" t="s">
        <v>1848</v>
      </c>
      <c r="B1475" s="5" t="s">
        <v>325</v>
      </c>
      <c r="C1475" s="116" t="s">
        <v>1856</v>
      </c>
      <c r="D1475" s="117" t="s">
        <v>2407</v>
      </c>
      <c r="E1475" s="118" t="s">
        <v>2130</v>
      </c>
      <c r="F1475" s="119">
        <v>106.45</v>
      </c>
      <c r="G1475" s="41"/>
      <c r="H1475" s="3">
        <f>ROUND(_xlfn.IFERROR(F1475*G1475," - "),2)</f>
        <v>0</v>
      </c>
      <c r="I1475" s="134" t="e">
        <f>H1475/$G$1758</f>
        <v>#DIV/0!</v>
      </c>
      <c r="J1475" s="122" t="e">
        <f>#REF!</f>
        <v>#REF!</v>
      </c>
    </row>
    <row r="1476" spans="1:10" s="12" customFormat="1" ht="14.25" outlineLevel="1">
      <c r="A1476" s="259" t="s">
        <v>1963</v>
      </c>
      <c r="B1476" s="261"/>
      <c r="C1476" s="130"/>
      <c r="D1476" s="131" t="s">
        <v>975</v>
      </c>
      <c r="E1476" s="132">
        <f>SUM(H1477:H1480)</f>
        <v>0</v>
      </c>
      <c r="F1476" s="127"/>
      <c r="G1476" s="127"/>
      <c r="H1476" s="127"/>
      <c r="I1476" s="128" t="e">
        <f>E1476/$G$1758</f>
        <v>#DIV/0!</v>
      </c>
      <c r="J1476" s="122" t="e">
        <f>#REF!</f>
        <v>#REF!</v>
      </c>
    </row>
    <row r="1477" spans="1:10" s="12" customFormat="1" ht="14.25" outlineLevel="1">
      <c r="A1477" s="7" t="s">
        <v>1964</v>
      </c>
      <c r="B1477" s="2" t="s">
        <v>1033</v>
      </c>
      <c r="C1477" s="116" t="s">
        <v>1856</v>
      </c>
      <c r="D1477" s="117" t="s">
        <v>2353</v>
      </c>
      <c r="E1477" s="118" t="s">
        <v>2150</v>
      </c>
      <c r="F1477" s="133">
        <v>36.91</v>
      </c>
      <c r="G1477" s="41"/>
      <c r="H1477" s="3">
        <f>ROUND(_xlfn.IFERROR(F1477*G1477," - "),2)</f>
        <v>0</v>
      </c>
      <c r="I1477" s="121" t="e">
        <f>H1477/$G$1758</f>
        <v>#DIV/0!</v>
      </c>
      <c r="J1477" s="122" t="e">
        <f>#REF!</f>
        <v>#REF!</v>
      </c>
    </row>
    <row r="1478" spans="1:10" s="12" customFormat="1" ht="14.25" outlineLevel="1">
      <c r="A1478" s="7" t="s">
        <v>1965</v>
      </c>
      <c r="B1478" s="5" t="s">
        <v>1034</v>
      </c>
      <c r="C1478" s="116" t="s">
        <v>1856</v>
      </c>
      <c r="D1478" s="117" t="s">
        <v>2331</v>
      </c>
      <c r="E1478" s="118" t="s">
        <v>2150</v>
      </c>
      <c r="F1478" s="119">
        <v>7.54</v>
      </c>
      <c r="G1478" s="41"/>
      <c r="H1478" s="3">
        <f>ROUND(_xlfn.IFERROR(F1478*G1478," - "),2)</f>
        <v>0</v>
      </c>
      <c r="I1478" s="134" t="e">
        <f>H1478/$G$1758</f>
        <v>#DIV/0!</v>
      </c>
      <c r="J1478" s="122" t="e">
        <f>#REF!</f>
        <v>#REF!</v>
      </c>
    </row>
    <row r="1479" spans="1:10" s="12" customFormat="1" ht="14.25" outlineLevel="1">
      <c r="A1479" s="7" t="s">
        <v>1966</v>
      </c>
      <c r="B1479" s="5" t="s">
        <v>654</v>
      </c>
      <c r="C1479" s="116" t="s">
        <v>1856</v>
      </c>
      <c r="D1479" s="117" t="s">
        <v>2332</v>
      </c>
      <c r="E1479" s="118" t="s">
        <v>2420</v>
      </c>
      <c r="F1479" s="119">
        <v>188.5</v>
      </c>
      <c r="G1479" s="41"/>
      <c r="H1479" s="3">
        <f>ROUND(_xlfn.IFERROR(F1479*G1479," - "),2)</f>
        <v>0</v>
      </c>
      <c r="I1479" s="134" t="e">
        <f>H1479/$G$1758</f>
        <v>#DIV/0!</v>
      </c>
      <c r="J1479" s="122" t="e">
        <f>#REF!</f>
        <v>#REF!</v>
      </c>
    </row>
    <row r="1480" spans="1:10" s="12" customFormat="1" ht="14.25" outlineLevel="1">
      <c r="A1480" s="7" t="s">
        <v>1967</v>
      </c>
      <c r="B1480" s="5" t="s">
        <v>283</v>
      </c>
      <c r="C1480" s="116" t="s">
        <v>2128</v>
      </c>
      <c r="D1480" s="117" t="s">
        <v>2333</v>
      </c>
      <c r="E1480" s="118" t="s">
        <v>2150</v>
      </c>
      <c r="F1480" s="119">
        <v>7.54</v>
      </c>
      <c r="G1480" s="41"/>
      <c r="H1480" s="3">
        <f>ROUND(_xlfn.IFERROR(F1480*G1480," - "),2)</f>
        <v>0</v>
      </c>
      <c r="I1480" s="134" t="e">
        <f>H1480/$G$1758</f>
        <v>#DIV/0!</v>
      </c>
      <c r="J1480" s="122" t="e">
        <f>#REF!</f>
        <v>#REF!</v>
      </c>
    </row>
    <row r="1481" spans="1:10" s="12" customFormat="1" ht="14.25" outlineLevel="1">
      <c r="A1481" s="259" t="s">
        <v>1968</v>
      </c>
      <c r="B1481" s="261"/>
      <c r="C1481" s="125"/>
      <c r="D1481" s="126" t="s">
        <v>1625</v>
      </c>
      <c r="E1481" s="127">
        <f>SUM(H1482:H1500)</f>
        <v>0</v>
      </c>
      <c r="F1481" s="127"/>
      <c r="G1481" s="127"/>
      <c r="H1481" s="127"/>
      <c r="I1481" s="128" t="e">
        <f>E1481/$G$1758</f>
        <v>#DIV/0!</v>
      </c>
      <c r="J1481" s="122" t="e">
        <f>#REF!</f>
        <v>#REF!</v>
      </c>
    </row>
    <row r="1482" spans="1:10" s="12" customFormat="1" ht="14.25" outlineLevel="1">
      <c r="A1482" s="7" t="s">
        <v>1969</v>
      </c>
      <c r="B1482" s="2" t="s">
        <v>693</v>
      </c>
      <c r="C1482" s="116" t="s">
        <v>1856</v>
      </c>
      <c r="D1482" s="117" t="s">
        <v>2167</v>
      </c>
      <c r="E1482" s="118" t="s">
        <v>2130</v>
      </c>
      <c r="F1482" s="133">
        <v>302.02</v>
      </c>
      <c r="G1482" s="41"/>
      <c r="H1482" s="3">
        <f>ROUND(_xlfn.IFERROR(F1482*G1482," - "),2)</f>
        <v>0</v>
      </c>
      <c r="I1482" s="121" t="e">
        <f>H1482/$G$1758</f>
        <v>#DIV/0!</v>
      </c>
      <c r="J1482" s="122" t="e">
        <f>#REF!</f>
        <v>#REF!</v>
      </c>
    </row>
    <row r="1483" spans="1:10" s="12" customFormat="1" ht="14.25" outlineLevel="1">
      <c r="A1483" s="7" t="s">
        <v>1970</v>
      </c>
      <c r="B1483" s="2" t="s">
        <v>153</v>
      </c>
      <c r="C1483" s="116" t="s">
        <v>1856</v>
      </c>
      <c r="D1483" s="117" t="s">
        <v>2158</v>
      </c>
      <c r="E1483" s="118" t="s">
        <v>2130</v>
      </c>
      <c r="F1483" s="133">
        <v>288.25</v>
      </c>
      <c r="G1483" s="41"/>
      <c r="H1483" s="3">
        <f>ROUND(_xlfn.IFERROR(F1483*G1483," - "),2)</f>
        <v>0</v>
      </c>
      <c r="I1483" s="121" t="e">
        <f>H1483/$G$1758</f>
        <v>#DIV/0!</v>
      </c>
      <c r="J1483" s="122" t="e">
        <f>#REF!</f>
        <v>#REF!</v>
      </c>
    </row>
    <row r="1484" spans="1:10" s="12" customFormat="1" ht="14.25" outlineLevel="1">
      <c r="A1484" s="7" t="s">
        <v>1971</v>
      </c>
      <c r="B1484" s="5" t="s">
        <v>1246</v>
      </c>
      <c r="C1484" s="116" t="s">
        <v>1856</v>
      </c>
      <c r="D1484" s="117" t="s">
        <v>2161</v>
      </c>
      <c r="E1484" s="118" t="s">
        <v>2130</v>
      </c>
      <c r="F1484" s="119">
        <v>253.45</v>
      </c>
      <c r="G1484" s="41"/>
      <c r="H1484" s="3">
        <f>ROUND(_xlfn.IFERROR(F1484*G1484," - "),2)</f>
        <v>0</v>
      </c>
      <c r="I1484" s="134" t="e">
        <f>H1484/$G$1758</f>
        <v>#DIV/0!</v>
      </c>
      <c r="J1484" s="122" t="e">
        <f>#REF!</f>
        <v>#REF!</v>
      </c>
    </row>
    <row r="1485" spans="1:10" s="12" customFormat="1" ht="14.25" outlineLevel="1">
      <c r="A1485" s="7" t="s">
        <v>1972</v>
      </c>
      <c r="B1485" s="20" t="s">
        <v>1038</v>
      </c>
      <c r="C1485" s="116" t="s">
        <v>1856</v>
      </c>
      <c r="D1485" s="117" t="s">
        <v>2283</v>
      </c>
      <c r="E1485" s="118" t="s">
        <v>2130</v>
      </c>
      <c r="F1485" s="119">
        <v>145.88</v>
      </c>
      <c r="G1485" s="41"/>
      <c r="H1485" s="3">
        <f>ROUND(_xlfn.IFERROR(F1485*G1485," - "),2)</f>
        <v>0</v>
      </c>
      <c r="I1485" s="134" t="e">
        <f>H1485/$G$1758</f>
        <v>#DIV/0!</v>
      </c>
      <c r="J1485" s="122" t="e">
        <f>#REF!</f>
        <v>#REF!</v>
      </c>
    </row>
    <row r="1486" spans="1:10" s="12" customFormat="1" ht="14.25" outlineLevel="1">
      <c r="A1486" s="7" t="s">
        <v>1973</v>
      </c>
      <c r="B1486" s="20" t="s">
        <v>1039</v>
      </c>
      <c r="C1486" s="116" t="s">
        <v>1856</v>
      </c>
      <c r="D1486" s="117" t="s">
        <v>2284</v>
      </c>
      <c r="E1486" s="118" t="s">
        <v>2150</v>
      </c>
      <c r="F1486" s="119">
        <v>32.77</v>
      </c>
      <c r="G1486" s="41"/>
      <c r="H1486" s="3">
        <f>ROUND(_xlfn.IFERROR(F1486*G1486," - "),2)</f>
        <v>0</v>
      </c>
      <c r="I1486" s="134" t="e">
        <f>H1486/$G$1758</f>
        <v>#DIV/0!</v>
      </c>
      <c r="J1486" s="122" t="e">
        <f>#REF!</f>
        <v>#REF!</v>
      </c>
    </row>
    <row r="1487" spans="1:10" s="12" customFormat="1" ht="14.25" outlineLevel="1">
      <c r="A1487" s="7" t="s">
        <v>1974</v>
      </c>
      <c r="B1487" s="5" t="s">
        <v>1040</v>
      </c>
      <c r="C1487" s="116" t="s">
        <v>1856</v>
      </c>
      <c r="D1487" s="117" t="s">
        <v>2160</v>
      </c>
      <c r="E1487" s="118" t="s">
        <v>2130</v>
      </c>
      <c r="F1487" s="119">
        <v>285.22</v>
      </c>
      <c r="G1487" s="41"/>
      <c r="H1487" s="3">
        <f>ROUND(_xlfn.IFERROR(F1487*G1487," - "),2)</f>
        <v>0</v>
      </c>
      <c r="I1487" s="134" t="e">
        <f>H1487/$G$1758</f>
        <v>#DIV/0!</v>
      </c>
      <c r="J1487" s="122" t="e">
        <f>#REF!</f>
        <v>#REF!</v>
      </c>
    </row>
    <row r="1488" spans="1:10" s="12" customFormat="1" ht="14.25" outlineLevel="1">
      <c r="A1488" s="7" t="s">
        <v>1975</v>
      </c>
      <c r="B1488" s="5" t="s">
        <v>639</v>
      </c>
      <c r="C1488" s="116" t="s">
        <v>1856</v>
      </c>
      <c r="D1488" s="117" t="s">
        <v>2178</v>
      </c>
      <c r="E1488" s="118" t="s">
        <v>659</v>
      </c>
      <c r="F1488" s="119">
        <v>350</v>
      </c>
      <c r="G1488" s="41"/>
      <c r="H1488" s="3">
        <f>ROUND(_xlfn.IFERROR(F1488*G1488," - "),2)</f>
        <v>0</v>
      </c>
      <c r="I1488" s="134" t="e">
        <f>H1488/$G$1758</f>
        <v>#DIV/0!</v>
      </c>
      <c r="J1488" s="122" t="e">
        <f>#REF!</f>
        <v>#REF!</v>
      </c>
    </row>
    <row r="1489" spans="1:10" s="12" customFormat="1" ht="14.25" outlineLevel="1">
      <c r="A1489" s="7" t="s">
        <v>1976</v>
      </c>
      <c r="B1489" s="20" t="s">
        <v>306</v>
      </c>
      <c r="C1489" s="116" t="s">
        <v>1856</v>
      </c>
      <c r="D1489" s="117" t="s">
        <v>2408</v>
      </c>
      <c r="E1489" s="118" t="s">
        <v>2150</v>
      </c>
      <c r="F1489" s="119">
        <v>18.96</v>
      </c>
      <c r="G1489" s="41"/>
      <c r="H1489" s="3">
        <f>ROUND(_xlfn.IFERROR(F1489*G1489," - "),2)</f>
        <v>0</v>
      </c>
      <c r="I1489" s="134" t="e">
        <f>H1489/$G$1758</f>
        <v>#DIV/0!</v>
      </c>
      <c r="J1489" s="122" t="e">
        <f>#REF!</f>
        <v>#REF!</v>
      </c>
    </row>
    <row r="1490" spans="1:10" s="12" customFormat="1" ht="14.25" outlineLevel="1">
      <c r="A1490" s="7" t="s">
        <v>1977</v>
      </c>
      <c r="B1490" s="5" t="s">
        <v>333</v>
      </c>
      <c r="C1490" s="116" t="s">
        <v>1856</v>
      </c>
      <c r="D1490" s="117" t="s">
        <v>2159</v>
      </c>
      <c r="E1490" s="118" t="s">
        <v>2130</v>
      </c>
      <c r="F1490" s="119">
        <v>168.39</v>
      </c>
      <c r="G1490" s="41"/>
      <c r="H1490" s="3">
        <f>ROUND(_xlfn.IFERROR(F1490*G1490," - "),2)</f>
        <v>0</v>
      </c>
      <c r="I1490" s="134" t="e">
        <f>H1490/$G$1758</f>
        <v>#DIV/0!</v>
      </c>
      <c r="J1490" s="122" t="e">
        <f>#REF!</f>
        <v>#REF!</v>
      </c>
    </row>
    <row r="1491" spans="1:10" s="12" customFormat="1" ht="14.25" outlineLevel="1">
      <c r="A1491" s="7" t="s">
        <v>1978</v>
      </c>
      <c r="B1491" s="5" t="s">
        <v>154</v>
      </c>
      <c r="C1491" s="116" t="s">
        <v>1856</v>
      </c>
      <c r="D1491" s="117" t="s">
        <v>2162</v>
      </c>
      <c r="E1491" s="118" t="s">
        <v>660</v>
      </c>
      <c r="F1491" s="119">
        <v>0</v>
      </c>
      <c r="G1491" s="41"/>
      <c r="H1491" s="3">
        <f>ROUND(_xlfn.IFERROR(F1491*G1491," - "),2)</f>
        <v>0</v>
      </c>
      <c r="I1491" s="134" t="e">
        <f>H1491/$G$1758</f>
        <v>#DIV/0!</v>
      </c>
      <c r="J1491" s="122" t="e">
        <f>#REF!</f>
        <v>#REF!</v>
      </c>
    </row>
    <row r="1492" spans="1:10" s="12" customFormat="1" ht="14.25" outlineLevel="1">
      <c r="A1492" s="7" t="s">
        <v>1979</v>
      </c>
      <c r="B1492" s="20" t="s">
        <v>1626</v>
      </c>
      <c r="C1492" s="116" t="s">
        <v>1856</v>
      </c>
      <c r="D1492" s="117" t="s">
        <v>2398</v>
      </c>
      <c r="E1492" s="118" t="s">
        <v>2130</v>
      </c>
      <c r="F1492" s="119">
        <v>68.06</v>
      </c>
      <c r="G1492" s="41"/>
      <c r="H1492" s="3">
        <f>ROUND(_xlfn.IFERROR(F1492*G1492," - "),2)</f>
        <v>0</v>
      </c>
      <c r="I1492" s="134" t="e">
        <f>H1492/$G$1758</f>
        <v>#DIV/0!</v>
      </c>
      <c r="J1492" s="122" t="e">
        <f>#REF!</f>
        <v>#REF!</v>
      </c>
    </row>
    <row r="1493" spans="1:10" s="12" customFormat="1" ht="25.5" outlineLevel="1">
      <c r="A1493" s="7" t="s">
        <v>1980</v>
      </c>
      <c r="B1493" s="5" t="s">
        <v>329</v>
      </c>
      <c r="C1493" s="116" t="s">
        <v>1856</v>
      </c>
      <c r="D1493" s="117" t="s">
        <v>2170</v>
      </c>
      <c r="E1493" s="118" t="s">
        <v>2130</v>
      </c>
      <c r="F1493" s="119">
        <v>242.91</v>
      </c>
      <c r="G1493" s="41"/>
      <c r="H1493" s="3">
        <f>ROUND(_xlfn.IFERROR(F1493*G1493," - "),2)</f>
        <v>0</v>
      </c>
      <c r="I1493" s="134" t="e">
        <f>H1493/$G$1758</f>
        <v>#DIV/0!</v>
      </c>
      <c r="J1493" s="122" t="e">
        <f>#REF!</f>
        <v>#REF!</v>
      </c>
    </row>
    <row r="1494" spans="1:10" s="12" customFormat="1" ht="25.5" outlineLevel="1">
      <c r="A1494" s="7" t="s">
        <v>1981</v>
      </c>
      <c r="B1494" s="5" t="s">
        <v>790</v>
      </c>
      <c r="C1494" s="116" t="s">
        <v>1856</v>
      </c>
      <c r="D1494" s="117" t="s">
        <v>2171</v>
      </c>
      <c r="E1494" s="118" t="s">
        <v>660</v>
      </c>
      <c r="F1494" s="119">
        <v>86.81</v>
      </c>
      <c r="G1494" s="41"/>
      <c r="H1494" s="3">
        <f>ROUND(_xlfn.IFERROR(F1494*G1494," - "),2)</f>
        <v>0</v>
      </c>
      <c r="I1494" s="134" t="e">
        <f>H1494/$G$1758</f>
        <v>#DIV/0!</v>
      </c>
      <c r="J1494" s="122" t="e">
        <f>#REF!</f>
        <v>#REF!</v>
      </c>
    </row>
    <row r="1495" spans="1:10" s="12" customFormat="1" ht="14.25" outlineLevel="1">
      <c r="A1495" s="7" t="s">
        <v>1982</v>
      </c>
      <c r="B1495" s="17" t="s">
        <v>753</v>
      </c>
      <c r="C1495" s="116" t="s">
        <v>1856</v>
      </c>
      <c r="D1495" s="117" t="s">
        <v>2173</v>
      </c>
      <c r="E1495" s="118" t="s">
        <v>660</v>
      </c>
      <c r="F1495" s="119">
        <v>1</v>
      </c>
      <c r="G1495" s="41"/>
      <c r="H1495" s="3">
        <f>ROUND(_xlfn.IFERROR(F1495*G1495," - "),2)</f>
        <v>0</v>
      </c>
      <c r="I1495" s="134" t="e">
        <f>H1495/$G$1758</f>
        <v>#DIV/0!</v>
      </c>
      <c r="J1495" s="122" t="e">
        <f>#REF!</f>
        <v>#REF!</v>
      </c>
    </row>
    <row r="1496" spans="1:10" s="12" customFormat="1" ht="14.25" outlineLevel="1">
      <c r="A1496" s="7" t="s">
        <v>1983</v>
      </c>
      <c r="B1496" s="17" t="s">
        <v>170</v>
      </c>
      <c r="C1496" s="116" t="s">
        <v>1856</v>
      </c>
      <c r="D1496" s="117" t="s">
        <v>2377</v>
      </c>
      <c r="E1496" s="118" t="s">
        <v>660</v>
      </c>
      <c r="F1496" s="119">
        <v>21.12</v>
      </c>
      <c r="G1496" s="41"/>
      <c r="H1496" s="3">
        <f>ROUND(_xlfn.IFERROR(F1496*G1496," - "),2)</f>
        <v>0</v>
      </c>
      <c r="I1496" s="134" t="e">
        <f>H1496/$G$1758</f>
        <v>#DIV/0!</v>
      </c>
      <c r="J1496" s="122" t="e">
        <f>#REF!</f>
        <v>#REF!</v>
      </c>
    </row>
    <row r="1497" spans="1:10" s="12" customFormat="1" ht="25.5" outlineLevel="1">
      <c r="A1497" s="7" t="s">
        <v>1984</v>
      </c>
      <c r="B1497" s="17" t="s">
        <v>1267</v>
      </c>
      <c r="C1497" s="116" t="s">
        <v>1856</v>
      </c>
      <c r="D1497" s="117" t="s">
        <v>2288</v>
      </c>
      <c r="E1497" s="118" t="s">
        <v>660</v>
      </c>
      <c r="F1497" s="119">
        <v>11</v>
      </c>
      <c r="G1497" s="41"/>
      <c r="H1497" s="3">
        <f>ROUND(_xlfn.IFERROR(F1497*G1497," - "),2)</f>
        <v>0</v>
      </c>
      <c r="I1497" s="134" t="e">
        <f>H1497/$G$1758</f>
        <v>#DIV/0!</v>
      </c>
      <c r="J1497" s="122" t="e">
        <f>#REF!</f>
        <v>#REF!</v>
      </c>
    </row>
    <row r="1498" spans="1:10" s="12" customFormat="1" ht="14.25" outlineLevel="1">
      <c r="A1498" s="7" t="s">
        <v>1985</v>
      </c>
      <c r="B1498" s="17" t="s">
        <v>336</v>
      </c>
      <c r="C1498" s="116" t="s">
        <v>1856</v>
      </c>
      <c r="D1498" s="117" t="s">
        <v>2409</v>
      </c>
      <c r="E1498" s="118" t="s">
        <v>660</v>
      </c>
      <c r="F1498" s="119">
        <v>0.78</v>
      </c>
      <c r="G1498" s="41"/>
      <c r="H1498" s="3">
        <f>ROUND(_xlfn.IFERROR(F1498*G1498," - "),2)</f>
        <v>0</v>
      </c>
      <c r="I1498" s="134" t="e">
        <f>H1498/$G$1758</f>
        <v>#DIV/0!</v>
      </c>
      <c r="J1498" s="122" t="e">
        <f>#REF!</f>
        <v>#REF!</v>
      </c>
    </row>
    <row r="1499" spans="1:10" s="12" customFormat="1" ht="14.25" outlineLevel="1">
      <c r="A1499" s="7" t="s">
        <v>2040</v>
      </c>
      <c r="B1499" s="17" t="s">
        <v>1855</v>
      </c>
      <c r="C1499" s="116" t="s">
        <v>1856</v>
      </c>
      <c r="D1499" s="117" t="s">
        <v>2410</v>
      </c>
      <c r="E1499" s="118" t="s">
        <v>660</v>
      </c>
      <c r="F1499" s="119">
        <v>0.78</v>
      </c>
      <c r="G1499" s="41"/>
      <c r="H1499" s="3">
        <f>ROUND(_xlfn.IFERROR(F1499*G1499," - "),2)</f>
        <v>0</v>
      </c>
      <c r="I1499" s="134" t="e">
        <f>H1499/$G$1758</f>
        <v>#DIV/0!</v>
      </c>
      <c r="J1499" s="122" t="e">
        <f>#REF!</f>
        <v>#REF!</v>
      </c>
    </row>
    <row r="1500" spans="1:10" s="12" customFormat="1" ht="38.25" outlineLevel="1">
      <c r="A1500" s="7" t="s">
        <v>2041</v>
      </c>
      <c r="B1500" s="17" t="s">
        <v>305</v>
      </c>
      <c r="C1500" s="116" t="s">
        <v>2128</v>
      </c>
      <c r="D1500" s="135" t="s">
        <v>801</v>
      </c>
      <c r="E1500" s="118" t="s">
        <v>2130</v>
      </c>
      <c r="F1500" s="119">
        <v>138.08</v>
      </c>
      <c r="G1500" s="41"/>
      <c r="H1500" s="3">
        <f>ROUND(_xlfn.IFERROR(F1500*G1500," - "),2)</f>
        <v>0</v>
      </c>
      <c r="I1500" s="134" t="e">
        <f>H1500/$G$1758</f>
        <v>#DIV/0!</v>
      </c>
      <c r="J1500" s="122" t="e">
        <f>#REF!</f>
        <v>#REF!</v>
      </c>
    </row>
    <row r="1501" spans="1:10" s="12" customFormat="1" ht="14.25" outlineLevel="1">
      <c r="A1501" s="259" t="s">
        <v>1986</v>
      </c>
      <c r="B1501" s="261"/>
      <c r="C1501" s="125"/>
      <c r="D1501" s="126" t="s">
        <v>1139</v>
      </c>
      <c r="E1501" s="127">
        <f>SUM(H1502:H1510)</f>
        <v>0</v>
      </c>
      <c r="F1501" s="127"/>
      <c r="G1501" s="127"/>
      <c r="H1501" s="127"/>
      <c r="I1501" s="128" t="e">
        <f>E1501/$G$1758</f>
        <v>#DIV/0!</v>
      </c>
      <c r="J1501" s="122" t="e">
        <f>#REF!</f>
        <v>#REF!</v>
      </c>
    </row>
    <row r="1502" spans="1:10" s="12" customFormat="1" ht="14.25" outlineLevel="1">
      <c r="A1502" s="7" t="s">
        <v>1987</v>
      </c>
      <c r="B1502" s="20" t="s">
        <v>707</v>
      </c>
      <c r="C1502" s="116" t="s">
        <v>1856</v>
      </c>
      <c r="D1502" s="117" t="s">
        <v>2325</v>
      </c>
      <c r="E1502" s="118" t="s">
        <v>2130</v>
      </c>
      <c r="F1502" s="119">
        <v>32.89</v>
      </c>
      <c r="G1502" s="41"/>
      <c r="H1502" s="3">
        <f>ROUND(_xlfn.IFERROR(F1502*G1502," - "),2)</f>
        <v>0</v>
      </c>
      <c r="I1502" s="134" t="e">
        <f>H1502/$G$1758</f>
        <v>#DIV/0!</v>
      </c>
      <c r="J1502" s="122" t="e">
        <f>#REF!</f>
        <v>#REF!</v>
      </c>
    </row>
    <row r="1503" spans="1:10" s="12" customFormat="1" ht="14.25" outlineLevel="1">
      <c r="A1503" s="7" t="s">
        <v>1988</v>
      </c>
      <c r="B1503" s="20" t="s">
        <v>1639</v>
      </c>
      <c r="C1503" s="116" t="s">
        <v>1856</v>
      </c>
      <c r="D1503" s="117" t="s">
        <v>2401</v>
      </c>
      <c r="E1503" s="118" t="s">
        <v>2130</v>
      </c>
      <c r="F1503" s="119">
        <v>37.74</v>
      </c>
      <c r="G1503" s="41"/>
      <c r="H1503" s="3">
        <f>ROUND(_xlfn.IFERROR(F1503*G1503," - "),2)</f>
        <v>0</v>
      </c>
      <c r="I1503" s="134" t="e">
        <f>H1503/$G$1758</f>
        <v>#DIV/0!</v>
      </c>
      <c r="J1503" s="122" t="e">
        <f>#REF!</f>
        <v>#REF!</v>
      </c>
    </row>
    <row r="1504" spans="1:10" s="12" customFormat="1" ht="14.25" outlineLevel="1">
      <c r="A1504" s="7" t="s">
        <v>1989</v>
      </c>
      <c r="B1504" s="20" t="s">
        <v>1812</v>
      </c>
      <c r="C1504" s="116" t="s">
        <v>1856</v>
      </c>
      <c r="D1504" s="117" t="s">
        <v>2175</v>
      </c>
      <c r="E1504" s="118" t="s">
        <v>660</v>
      </c>
      <c r="F1504" s="119">
        <v>36.14</v>
      </c>
      <c r="G1504" s="41"/>
      <c r="H1504" s="3">
        <f>ROUND(_xlfn.IFERROR(F1504*G1504," - "),2)</f>
        <v>0</v>
      </c>
      <c r="I1504" s="134" t="e">
        <f>H1504/$G$1758</f>
        <v>#DIV/0!</v>
      </c>
      <c r="J1504" s="122" t="e">
        <f>#REF!</f>
        <v>#REF!</v>
      </c>
    </row>
    <row r="1505" spans="1:10" s="12" customFormat="1" ht="25.5" outlineLevel="1">
      <c r="A1505" s="7" t="s">
        <v>1990</v>
      </c>
      <c r="B1505" s="20">
        <v>93201</v>
      </c>
      <c r="C1505" s="116" t="s">
        <v>2127</v>
      </c>
      <c r="D1505" s="117" t="s">
        <v>2176</v>
      </c>
      <c r="E1505" s="118" t="s">
        <v>660</v>
      </c>
      <c r="F1505" s="119">
        <v>51.77</v>
      </c>
      <c r="G1505" s="41"/>
      <c r="H1505" s="3">
        <f>ROUND(_xlfn.IFERROR(F1505*G1505," - "),2)</f>
        <v>0</v>
      </c>
      <c r="I1505" s="134" t="e">
        <f>H1505/$G$1758</f>
        <v>#DIV/0!</v>
      </c>
      <c r="J1505" s="122" t="e">
        <f>#REF!</f>
        <v>#REF!</v>
      </c>
    </row>
    <row r="1506" spans="1:10" s="12" customFormat="1" ht="14.25" outlineLevel="1">
      <c r="A1506" s="7" t="s">
        <v>1991</v>
      </c>
      <c r="B1506" s="5" t="s">
        <v>1038</v>
      </c>
      <c r="C1506" s="116" t="s">
        <v>1856</v>
      </c>
      <c r="D1506" s="117" t="s">
        <v>2283</v>
      </c>
      <c r="E1506" s="118" t="s">
        <v>2130</v>
      </c>
      <c r="F1506" s="119">
        <v>2.64</v>
      </c>
      <c r="G1506" s="41"/>
      <c r="H1506" s="3">
        <f>ROUND(_xlfn.IFERROR(F1506*G1506," - "),2)</f>
        <v>0</v>
      </c>
      <c r="I1506" s="134" t="e">
        <f>H1506/$G$1758</f>
        <v>#DIV/0!</v>
      </c>
      <c r="J1506" s="122" t="e">
        <f>#REF!</f>
        <v>#REF!</v>
      </c>
    </row>
    <row r="1507" spans="1:10" s="12" customFormat="1" ht="14.25" outlineLevel="1">
      <c r="A1507" s="7" t="s">
        <v>1992</v>
      </c>
      <c r="B1507" s="5" t="s">
        <v>639</v>
      </c>
      <c r="C1507" s="116" t="s">
        <v>1856</v>
      </c>
      <c r="D1507" s="117" t="s">
        <v>2178</v>
      </c>
      <c r="E1507" s="118" t="s">
        <v>659</v>
      </c>
      <c r="F1507" s="119">
        <v>150</v>
      </c>
      <c r="G1507" s="41"/>
      <c r="H1507" s="3">
        <f>ROUND(_xlfn.IFERROR(F1507*G1507," - "),2)</f>
        <v>0</v>
      </c>
      <c r="I1507" s="134" t="e">
        <f>H1507/$G$1758</f>
        <v>#DIV/0!</v>
      </c>
      <c r="J1507" s="122" t="e">
        <f>#REF!</f>
        <v>#REF!</v>
      </c>
    </row>
    <row r="1508" spans="1:10" s="12" customFormat="1" ht="14.25" outlineLevel="1">
      <c r="A1508" s="7" t="s">
        <v>1993</v>
      </c>
      <c r="B1508" s="5" t="s">
        <v>704</v>
      </c>
      <c r="C1508" s="116" t="s">
        <v>1856</v>
      </c>
      <c r="D1508" s="117" t="s">
        <v>2179</v>
      </c>
      <c r="E1508" s="118" t="s">
        <v>2150</v>
      </c>
      <c r="F1508" s="119">
        <v>2.41</v>
      </c>
      <c r="G1508" s="41"/>
      <c r="H1508" s="3">
        <f>ROUND(_xlfn.IFERROR(F1508*G1508," - "),2)</f>
        <v>0</v>
      </c>
      <c r="I1508" s="134" t="e">
        <f>H1508/$G$1758</f>
        <v>#DIV/0!</v>
      </c>
      <c r="J1508" s="122" t="e">
        <f>#REF!</f>
        <v>#REF!</v>
      </c>
    </row>
    <row r="1509" spans="1:10" s="12" customFormat="1" ht="14.25" outlineLevel="1">
      <c r="A1509" s="7" t="s">
        <v>2052</v>
      </c>
      <c r="B1509" s="5" t="s">
        <v>308</v>
      </c>
      <c r="C1509" s="116" t="s">
        <v>1856</v>
      </c>
      <c r="D1509" s="117" t="s">
        <v>2180</v>
      </c>
      <c r="E1509" s="118" t="s">
        <v>660</v>
      </c>
      <c r="F1509" s="119">
        <v>6.55</v>
      </c>
      <c r="G1509" s="41"/>
      <c r="H1509" s="3">
        <f>ROUND(_xlfn.IFERROR(F1509*G1509," - "),2)</f>
        <v>0</v>
      </c>
      <c r="I1509" s="134" t="e">
        <f>H1509/$G$1758</f>
        <v>#DIV/0!</v>
      </c>
      <c r="J1509" s="122" t="e">
        <f>#REF!</f>
        <v>#REF!</v>
      </c>
    </row>
    <row r="1510" spans="1:10" s="12" customFormat="1" ht="14.25" outlineLevel="1">
      <c r="A1510" s="7" t="s">
        <v>2053</v>
      </c>
      <c r="B1510" s="5" t="s">
        <v>309</v>
      </c>
      <c r="C1510" s="116" t="s">
        <v>1856</v>
      </c>
      <c r="D1510" s="117" t="s">
        <v>2182</v>
      </c>
      <c r="E1510" s="118" t="s">
        <v>660</v>
      </c>
      <c r="F1510" s="119">
        <v>5.21</v>
      </c>
      <c r="G1510" s="41"/>
      <c r="H1510" s="3">
        <f>ROUND(_xlfn.IFERROR(F1510*G1510," - "),2)</f>
        <v>0</v>
      </c>
      <c r="I1510" s="134" t="e">
        <f>H1510/$G$1758</f>
        <v>#DIV/0!</v>
      </c>
      <c r="J1510" s="122" t="e">
        <f>#REF!</f>
        <v>#REF!</v>
      </c>
    </row>
    <row r="1511" spans="1:10" s="12" customFormat="1" ht="14.25" outlineLevel="1">
      <c r="A1511" s="259" t="s">
        <v>1994</v>
      </c>
      <c r="B1511" s="261"/>
      <c r="C1511" s="125"/>
      <c r="D1511" s="126" t="s">
        <v>1140</v>
      </c>
      <c r="E1511" s="127">
        <f>SUM(H1512:H1520)</f>
        <v>0</v>
      </c>
      <c r="F1511" s="127"/>
      <c r="G1511" s="127"/>
      <c r="H1511" s="127"/>
      <c r="I1511" s="128" t="e">
        <f>E1511/$G$1758</f>
        <v>#DIV/0!</v>
      </c>
      <c r="J1511" s="122" t="e">
        <f>#REF!</f>
        <v>#REF!</v>
      </c>
    </row>
    <row r="1512" spans="1:10" s="12" customFormat="1" ht="14.25" outlineLevel="1">
      <c r="A1512" s="7" t="s">
        <v>1995</v>
      </c>
      <c r="B1512" s="5" t="s">
        <v>141</v>
      </c>
      <c r="C1512" s="116" t="s">
        <v>1856</v>
      </c>
      <c r="D1512" s="117" t="s">
        <v>244</v>
      </c>
      <c r="E1512" s="118" t="s">
        <v>2130</v>
      </c>
      <c r="F1512" s="119">
        <v>127.92</v>
      </c>
      <c r="G1512" s="41"/>
      <c r="H1512" s="3">
        <f>ROUND(_xlfn.IFERROR(F1512*G1512," - "),2)</f>
        <v>0</v>
      </c>
      <c r="I1512" s="134" t="e">
        <f>H1512/$G$1758</f>
        <v>#DIV/0!</v>
      </c>
      <c r="J1512" s="122" t="e">
        <f>#REF!</f>
        <v>#REF!</v>
      </c>
    </row>
    <row r="1513" spans="1:10" s="13" customFormat="1" ht="12.75" outlineLevel="1">
      <c r="A1513" s="7" t="s">
        <v>1996</v>
      </c>
      <c r="B1513" s="136" t="s">
        <v>143</v>
      </c>
      <c r="C1513" s="116" t="s">
        <v>1856</v>
      </c>
      <c r="D1513" s="117" t="s">
        <v>2184</v>
      </c>
      <c r="E1513" s="118" t="s">
        <v>2130</v>
      </c>
      <c r="F1513" s="137">
        <v>127.92</v>
      </c>
      <c r="G1513" s="41"/>
      <c r="H1513" s="3">
        <f>ROUND(_xlfn.IFERROR(F1513*G1513," - "),2)</f>
        <v>0</v>
      </c>
      <c r="I1513" s="134" t="e">
        <f>H1513/$G$1758</f>
        <v>#DIV/0!</v>
      </c>
      <c r="J1513" s="122" t="e">
        <f>#REF!</f>
        <v>#REF!</v>
      </c>
    </row>
    <row r="1514" spans="1:10" s="13" customFormat="1" ht="12.75" outlineLevel="1">
      <c r="A1514" s="7" t="s">
        <v>1997</v>
      </c>
      <c r="B1514" s="17" t="s">
        <v>145</v>
      </c>
      <c r="C1514" s="116" t="s">
        <v>1856</v>
      </c>
      <c r="D1514" s="117" t="s">
        <v>245</v>
      </c>
      <c r="E1514" s="118" t="s">
        <v>2130</v>
      </c>
      <c r="F1514" s="137">
        <v>133.52</v>
      </c>
      <c r="G1514" s="41"/>
      <c r="H1514" s="3">
        <f>ROUND(_xlfn.IFERROR(F1514*G1514," - "),2)</f>
        <v>0</v>
      </c>
      <c r="I1514" s="123" t="e">
        <f>H1514/$G$1758</f>
        <v>#DIV/0!</v>
      </c>
      <c r="J1514" s="122" t="e">
        <f>#REF!</f>
        <v>#REF!</v>
      </c>
    </row>
    <row r="1515" spans="1:10" s="13" customFormat="1" ht="12.75" outlineLevel="1">
      <c r="A1515" s="7" t="s">
        <v>1998</v>
      </c>
      <c r="B1515" s="20" t="s">
        <v>243</v>
      </c>
      <c r="C1515" s="116" t="s">
        <v>2128</v>
      </c>
      <c r="D1515" s="117" t="s">
        <v>2153</v>
      </c>
      <c r="E1515" s="118" t="s">
        <v>2150</v>
      </c>
      <c r="F1515" s="137">
        <v>12.58</v>
      </c>
      <c r="G1515" s="41"/>
      <c r="H1515" s="3">
        <f>ROUND(_xlfn.IFERROR(F1515*G1515," - "),2)</f>
        <v>0</v>
      </c>
      <c r="I1515" s="134" t="e">
        <f>H1515/$G$1758</f>
        <v>#DIV/0!</v>
      </c>
      <c r="J1515" s="122" t="e">
        <f>#REF!</f>
        <v>#REF!</v>
      </c>
    </row>
    <row r="1516" spans="1:10" s="13" customFormat="1" ht="12.75" outlineLevel="1">
      <c r="A1516" s="7" t="s">
        <v>1999</v>
      </c>
      <c r="B1516" s="5" t="s">
        <v>258</v>
      </c>
      <c r="C1516" s="116" t="s">
        <v>2128</v>
      </c>
      <c r="D1516" s="135" t="s">
        <v>2132</v>
      </c>
      <c r="E1516" s="118" t="s">
        <v>2130</v>
      </c>
      <c r="F1516" s="144">
        <v>56.72</v>
      </c>
      <c r="G1516" s="41"/>
      <c r="H1516" s="3">
        <f>ROUND(_xlfn.IFERROR(F1516*G1516," - "),2)</f>
        <v>0</v>
      </c>
      <c r="I1516" s="134" t="e">
        <f>H1516/$G$1758</f>
        <v>#DIV/0!</v>
      </c>
      <c r="J1516" s="122" t="e">
        <f>#REF!</f>
        <v>#REF!</v>
      </c>
    </row>
    <row r="1517" spans="1:10" s="13" customFormat="1" ht="12.75" outlineLevel="1">
      <c r="A1517" s="7" t="s">
        <v>2000</v>
      </c>
      <c r="B1517" s="5" t="s">
        <v>791</v>
      </c>
      <c r="C1517" s="116" t="s">
        <v>1856</v>
      </c>
      <c r="D1517" s="135" t="s">
        <v>808</v>
      </c>
      <c r="E1517" s="118" t="s">
        <v>2130</v>
      </c>
      <c r="F1517" s="144">
        <v>8.55</v>
      </c>
      <c r="G1517" s="41"/>
      <c r="H1517" s="3">
        <f>ROUND(_xlfn.IFERROR(F1517*G1517," - "),2)</f>
        <v>0</v>
      </c>
      <c r="I1517" s="134" t="e">
        <f>H1517/$G$1758</f>
        <v>#DIV/0!</v>
      </c>
      <c r="J1517" s="122" t="e">
        <f>#REF!</f>
        <v>#REF!</v>
      </c>
    </row>
    <row r="1518" spans="1:10" s="12" customFormat="1" ht="14.25" outlineLevel="1">
      <c r="A1518" s="7" t="s">
        <v>2001</v>
      </c>
      <c r="B1518" s="5" t="s">
        <v>147</v>
      </c>
      <c r="C1518" s="116" t="s">
        <v>1856</v>
      </c>
      <c r="D1518" s="117" t="s">
        <v>2185</v>
      </c>
      <c r="E1518" s="118" t="s">
        <v>2130</v>
      </c>
      <c r="F1518" s="119">
        <v>329.34</v>
      </c>
      <c r="G1518" s="41"/>
      <c r="H1518" s="3">
        <f>ROUND(_xlfn.IFERROR(F1518*G1518," - "),2)</f>
        <v>0</v>
      </c>
      <c r="I1518" s="134" t="e">
        <f>H1518/$G$1758</f>
        <v>#DIV/0!</v>
      </c>
      <c r="J1518" s="122" t="e">
        <f>#REF!</f>
        <v>#REF!</v>
      </c>
    </row>
    <row r="1519" spans="1:10" s="12" customFormat="1" ht="25.5" outlineLevel="1">
      <c r="A1519" s="7" t="s">
        <v>2002</v>
      </c>
      <c r="B1519" s="5" t="s">
        <v>340</v>
      </c>
      <c r="C1519" s="116" t="s">
        <v>1856</v>
      </c>
      <c r="D1519" s="117" t="s">
        <v>2186</v>
      </c>
      <c r="E1519" s="118" t="s">
        <v>2130</v>
      </c>
      <c r="F1519" s="119">
        <v>24.62</v>
      </c>
      <c r="G1519" s="41"/>
      <c r="H1519" s="3">
        <f>ROUND(_xlfn.IFERROR(F1519*G1519," - "),2)</f>
        <v>0</v>
      </c>
      <c r="I1519" s="134" t="e">
        <f>H1519/$G$1758</f>
        <v>#DIV/0!</v>
      </c>
      <c r="J1519" s="122" t="e">
        <f>#REF!</f>
        <v>#REF!</v>
      </c>
    </row>
    <row r="1520" spans="1:10" s="12" customFormat="1" ht="14.25" outlineLevel="1">
      <c r="A1520" s="7" t="s">
        <v>2003</v>
      </c>
      <c r="B1520" s="5" t="s">
        <v>797</v>
      </c>
      <c r="C1520" s="116" t="s">
        <v>1856</v>
      </c>
      <c r="D1520" s="117" t="s">
        <v>2187</v>
      </c>
      <c r="E1520" s="118" t="s">
        <v>660</v>
      </c>
      <c r="F1520" s="119">
        <v>31.43</v>
      </c>
      <c r="G1520" s="41"/>
      <c r="H1520" s="3">
        <f>ROUND(_xlfn.IFERROR(F1520*G1520," - "),2)</f>
        <v>0</v>
      </c>
      <c r="I1520" s="134" t="e">
        <f>H1520/$G$1758</f>
        <v>#DIV/0!</v>
      </c>
      <c r="J1520" s="122" t="e">
        <f>#REF!</f>
        <v>#REF!</v>
      </c>
    </row>
    <row r="1521" spans="1:10" s="12" customFormat="1" ht="14.25" outlineLevel="1">
      <c r="A1521" s="259" t="s">
        <v>2004</v>
      </c>
      <c r="B1521" s="261"/>
      <c r="C1521" s="125"/>
      <c r="D1521" s="126" t="s">
        <v>1130</v>
      </c>
      <c r="E1521" s="127">
        <f>SUM(H1522:H1532)</f>
        <v>0</v>
      </c>
      <c r="F1521" s="127"/>
      <c r="G1521" s="127"/>
      <c r="H1521" s="127"/>
      <c r="I1521" s="128" t="e">
        <f>E1521/$G$1758</f>
        <v>#DIV/0!</v>
      </c>
      <c r="J1521" s="122" t="e">
        <f>#REF!</f>
        <v>#REF!</v>
      </c>
    </row>
    <row r="1522" spans="1:10" s="12" customFormat="1" ht="25.5" outlineLevel="1">
      <c r="A1522" s="7" t="s">
        <v>2005</v>
      </c>
      <c r="B1522" s="2" t="s">
        <v>254</v>
      </c>
      <c r="C1522" s="116" t="s">
        <v>2128</v>
      </c>
      <c r="D1522" s="117" t="s">
        <v>2188</v>
      </c>
      <c r="E1522" s="118" t="s">
        <v>86</v>
      </c>
      <c r="F1522" s="133">
        <v>4</v>
      </c>
      <c r="G1522" s="41"/>
      <c r="H1522" s="3">
        <f>ROUND(_xlfn.IFERROR(F1522*G1522," - "),2)</f>
        <v>0</v>
      </c>
      <c r="I1522" s="121" t="e">
        <f>H1522/$G$1758</f>
        <v>#DIV/0!</v>
      </c>
      <c r="J1522" s="122" t="e">
        <f>#REF!</f>
        <v>#REF!</v>
      </c>
    </row>
    <row r="1523" spans="1:10" s="12" customFormat="1" ht="25.5" outlineLevel="1">
      <c r="A1523" s="7" t="s">
        <v>2006</v>
      </c>
      <c r="B1523" s="5" t="s">
        <v>255</v>
      </c>
      <c r="C1523" s="116" t="s">
        <v>2128</v>
      </c>
      <c r="D1523" s="117" t="s">
        <v>2189</v>
      </c>
      <c r="E1523" s="118" t="s">
        <v>86</v>
      </c>
      <c r="F1523" s="119">
        <v>4</v>
      </c>
      <c r="G1523" s="41"/>
      <c r="H1523" s="3">
        <f>ROUND(_xlfn.IFERROR(F1523*G1523," - "),2)</f>
        <v>0</v>
      </c>
      <c r="I1523" s="134" t="e">
        <f>H1523/$G$1758</f>
        <v>#DIV/0!</v>
      </c>
      <c r="J1523" s="122" t="e">
        <f>#REF!</f>
        <v>#REF!</v>
      </c>
    </row>
    <row r="1524" spans="1:10" s="12" customFormat="1" ht="25.5" outlineLevel="1">
      <c r="A1524" s="7" t="s">
        <v>2007</v>
      </c>
      <c r="B1524" s="5" t="s">
        <v>253</v>
      </c>
      <c r="C1524" s="116" t="s">
        <v>2128</v>
      </c>
      <c r="D1524" s="135" t="s">
        <v>809</v>
      </c>
      <c r="E1524" s="118" t="s">
        <v>86</v>
      </c>
      <c r="F1524" s="133">
        <v>6</v>
      </c>
      <c r="G1524" s="41"/>
      <c r="H1524" s="3">
        <f>ROUND(_xlfn.IFERROR(F1524*G1524," - "),2)</f>
        <v>0</v>
      </c>
      <c r="I1524" s="121" t="e">
        <f>H1524/$G$1758</f>
        <v>#DIV/0!</v>
      </c>
      <c r="J1524" s="122" t="e">
        <f>#REF!</f>
        <v>#REF!</v>
      </c>
    </row>
    <row r="1525" spans="1:10" s="12" customFormat="1" ht="14.25" outlineLevel="1">
      <c r="A1525" s="7" t="s">
        <v>2008</v>
      </c>
      <c r="B1525" s="17" t="s">
        <v>756</v>
      </c>
      <c r="C1525" s="116" t="s">
        <v>1856</v>
      </c>
      <c r="D1525" s="117" t="s">
        <v>2191</v>
      </c>
      <c r="E1525" s="118" t="s">
        <v>86</v>
      </c>
      <c r="F1525" s="133">
        <v>32</v>
      </c>
      <c r="G1525" s="41"/>
      <c r="H1525" s="3">
        <f>ROUND(_xlfn.IFERROR(F1525*G1525," - "),2)</f>
        <v>0</v>
      </c>
      <c r="I1525" s="121" t="e">
        <f>H1525/$G$1758</f>
        <v>#DIV/0!</v>
      </c>
      <c r="J1525" s="122" t="e">
        <f>#REF!</f>
        <v>#REF!</v>
      </c>
    </row>
    <row r="1526" spans="1:10" s="12" customFormat="1" ht="25.5" outlineLevel="1">
      <c r="A1526" s="7" t="s">
        <v>2009</v>
      </c>
      <c r="B1526" s="5" t="s">
        <v>338</v>
      </c>
      <c r="C1526" s="116" t="s">
        <v>1856</v>
      </c>
      <c r="D1526" s="117" t="s">
        <v>2192</v>
      </c>
      <c r="E1526" s="118" t="s">
        <v>86</v>
      </c>
      <c r="F1526" s="133">
        <v>33</v>
      </c>
      <c r="G1526" s="41"/>
      <c r="H1526" s="3">
        <f>ROUND(_xlfn.IFERROR(F1526*G1526," - "),2)</f>
        <v>0</v>
      </c>
      <c r="I1526" s="121" t="e">
        <f>H1526/$G$1758</f>
        <v>#DIV/0!</v>
      </c>
      <c r="J1526" s="122" t="e">
        <f>#REF!</f>
        <v>#REF!</v>
      </c>
    </row>
    <row r="1527" spans="1:10" s="12" customFormat="1" ht="14.25" outlineLevel="1">
      <c r="A1527" s="7" t="s">
        <v>2010</v>
      </c>
      <c r="B1527" s="5" t="s">
        <v>339</v>
      </c>
      <c r="C1527" s="116" t="s">
        <v>1856</v>
      </c>
      <c r="D1527" s="117" t="s">
        <v>2291</v>
      </c>
      <c r="E1527" s="118" t="s">
        <v>86</v>
      </c>
      <c r="F1527" s="133">
        <v>38</v>
      </c>
      <c r="G1527" s="41"/>
      <c r="H1527" s="3">
        <f>ROUND(_xlfn.IFERROR(F1527*G1527," - "),2)</f>
        <v>0</v>
      </c>
      <c r="I1527" s="121" t="e">
        <f>H1527/$G$1758</f>
        <v>#DIV/0!</v>
      </c>
      <c r="J1527" s="122" t="e">
        <f>#REF!</f>
        <v>#REF!</v>
      </c>
    </row>
    <row r="1528" spans="1:10" s="12" customFormat="1" ht="25.5" outlineLevel="1">
      <c r="A1528" s="7" t="s">
        <v>2011</v>
      </c>
      <c r="B1528" s="17" t="s">
        <v>287</v>
      </c>
      <c r="C1528" s="116" t="s">
        <v>2128</v>
      </c>
      <c r="D1528" s="117" t="s">
        <v>2193</v>
      </c>
      <c r="E1528" s="118" t="s">
        <v>86</v>
      </c>
      <c r="F1528" s="133">
        <v>20</v>
      </c>
      <c r="G1528" s="41"/>
      <c r="H1528" s="3">
        <f>ROUND(_xlfn.IFERROR(F1528*G1528," - "),2)</f>
        <v>0</v>
      </c>
      <c r="I1528" s="121" t="e">
        <f>H1528/$G$1758</f>
        <v>#DIV/0!</v>
      </c>
      <c r="J1528" s="122" t="e">
        <f>#REF!</f>
        <v>#REF!</v>
      </c>
    </row>
    <row r="1529" spans="1:10" s="12" customFormat="1" ht="25.5" outlineLevel="1">
      <c r="A1529" s="7" t="s">
        <v>2012</v>
      </c>
      <c r="B1529" s="17" t="s">
        <v>299</v>
      </c>
      <c r="C1529" s="116" t="s">
        <v>2128</v>
      </c>
      <c r="D1529" s="117" t="s">
        <v>2194</v>
      </c>
      <c r="E1529" s="118" t="s">
        <v>86</v>
      </c>
      <c r="F1529" s="119">
        <v>20</v>
      </c>
      <c r="G1529" s="41"/>
      <c r="H1529" s="3">
        <f>ROUND(_xlfn.IFERROR(F1529*G1529," - "),2)</f>
        <v>0</v>
      </c>
      <c r="I1529" s="134" t="e">
        <f>H1529/$G$1758</f>
        <v>#DIV/0!</v>
      </c>
      <c r="J1529" s="122" t="e">
        <f>#REF!</f>
        <v>#REF!</v>
      </c>
    </row>
    <row r="1530" spans="1:10" s="12" customFormat="1" ht="14.25" outlineLevel="1">
      <c r="A1530" s="7" t="s">
        <v>2013</v>
      </c>
      <c r="B1530" s="17" t="s">
        <v>1036</v>
      </c>
      <c r="C1530" s="116" t="s">
        <v>1856</v>
      </c>
      <c r="D1530" s="117" t="s">
        <v>2293</v>
      </c>
      <c r="E1530" s="118" t="s">
        <v>2419</v>
      </c>
      <c r="F1530" s="119">
        <v>110</v>
      </c>
      <c r="G1530" s="41"/>
      <c r="H1530" s="3">
        <f>ROUND(_xlfn.IFERROR(F1530*G1530," - "),2)</f>
        <v>0</v>
      </c>
      <c r="I1530" s="134" t="e">
        <f>H1530/$G$1758</f>
        <v>#DIV/0!</v>
      </c>
      <c r="J1530" s="122" t="e">
        <f>#REF!</f>
        <v>#REF!</v>
      </c>
    </row>
    <row r="1531" spans="1:10" s="12" customFormat="1" ht="25.5" outlineLevel="1">
      <c r="A1531" s="7" t="s">
        <v>2014</v>
      </c>
      <c r="B1531" s="22" t="s">
        <v>1496</v>
      </c>
      <c r="C1531" s="116"/>
      <c r="D1531" s="135" t="s">
        <v>1165</v>
      </c>
      <c r="E1531" s="138" t="s">
        <v>1162</v>
      </c>
      <c r="F1531" s="133">
        <v>1</v>
      </c>
      <c r="G1531" s="42"/>
      <c r="H1531" s="21">
        <f>ROUND(_xlfn.IFERROR(F1531*G1531," - "),2)</f>
        <v>0</v>
      </c>
      <c r="I1531" s="139" t="e">
        <f>H1531/$G$1758</f>
        <v>#DIV/0!</v>
      </c>
      <c r="J1531" s="122" t="e">
        <f>#REF!</f>
        <v>#REF!</v>
      </c>
    </row>
    <row r="1532" spans="1:10" s="12" customFormat="1" ht="25.5" outlineLevel="1">
      <c r="A1532" s="7" t="s">
        <v>2015</v>
      </c>
      <c r="B1532" s="22" t="s">
        <v>1496</v>
      </c>
      <c r="C1532" s="116"/>
      <c r="D1532" s="135" t="s">
        <v>1161</v>
      </c>
      <c r="E1532" s="138" t="s">
        <v>1162</v>
      </c>
      <c r="F1532" s="133">
        <v>1</v>
      </c>
      <c r="G1532" s="42"/>
      <c r="H1532" s="21">
        <f>ROUND(_xlfn.IFERROR(F1532*G1532," - "),2)</f>
        <v>0</v>
      </c>
      <c r="I1532" s="139" t="e">
        <f>H1532/$G$1758</f>
        <v>#DIV/0!</v>
      </c>
      <c r="J1532" s="122" t="e">
        <f>#REF!</f>
        <v>#REF!</v>
      </c>
    </row>
    <row r="1533" spans="1:10" s="12" customFormat="1" ht="14.25" outlineLevel="1">
      <c r="A1533" s="259" t="s">
        <v>2016</v>
      </c>
      <c r="B1533" s="261"/>
      <c r="C1533" s="116" t="s">
        <v>2195</v>
      </c>
      <c r="D1533" s="126" t="s">
        <v>1131</v>
      </c>
      <c r="E1533" s="127">
        <f>SUM(H1534:H1560)</f>
        <v>0</v>
      </c>
      <c r="F1533" s="127"/>
      <c r="G1533" s="127"/>
      <c r="H1533" s="127"/>
      <c r="I1533" s="128" t="e">
        <f>E1533/$G$1758</f>
        <v>#DIV/0!</v>
      </c>
      <c r="J1533" s="122" t="e">
        <f>#REF!</f>
        <v>#REF!</v>
      </c>
    </row>
    <row r="1534" spans="1:10" s="12" customFormat="1" ht="14.25" outlineLevel="1">
      <c r="A1534" s="7" t="s">
        <v>2017</v>
      </c>
      <c r="B1534" s="2" t="s">
        <v>318</v>
      </c>
      <c r="C1534" s="116" t="s">
        <v>1856</v>
      </c>
      <c r="D1534" s="117" t="s">
        <v>2196</v>
      </c>
      <c r="E1534" s="118" t="s">
        <v>2130</v>
      </c>
      <c r="F1534" s="133">
        <v>27.78</v>
      </c>
      <c r="G1534" s="41"/>
      <c r="H1534" s="3">
        <f>ROUND(_xlfn.IFERROR(F1534*G1534," - "),2)</f>
        <v>0</v>
      </c>
      <c r="I1534" s="121" t="e">
        <f>H1534/$G$1758</f>
        <v>#DIV/0!</v>
      </c>
      <c r="J1534" s="122" t="e">
        <f>#REF!</f>
        <v>#REF!</v>
      </c>
    </row>
    <row r="1535" spans="1:10" s="12" customFormat="1" ht="14.25" outlineLevel="1">
      <c r="A1535" s="7" t="s">
        <v>2018</v>
      </c>
      <c r="B1535" s="5" t="s">
        <v>311</v>
      </c>
      <c r="C1535" s="116" t="s">
        <v>1856</v>
      </c>
      <c r="D1535" s="117" t="s">
        <v>2198</v>
      </c>
      <c r="E1535" s="118" t="s">
        <v>86</v>
      </c>
      <c r="F1535" s="119">
        <v>21</v>
      </c>
      <c r="G1535" s="41"/>
      <c r="H1535" s="3">
        <f>ROUND(_xlfn.IFERROR(F1535*G1535," - "),2)</f>
        <v>0</v>
      </c>
      <c r="I1535" s="134" t="e">
        <f>H1535/$G$1758</f>
        <v>#DIV/0!</v>
      </c>
      <c r="J1535" s="122" t="e">
        <f>#REF!</f>
        <v>#REF!</v>
      </c>
    </row>
    <row r="1536" spans="1:10" s="12" customFormat="1" ht="14.25" outlineLevel="1">
      <c r="A1536" s="7" t="s">
        <v>2019</v>
      </c>
      <c r="B1536" s="5" t="s">
        <v>312</v>
      </c>
      <c r="C1536" s="116" t="s">
        <v>1856</v>
      </c>
      <c r="D1536" s="117" t="s">
        <v>2199</v>
      </c>
      <c r="E1536" s="118" t="s">
        <v>86</v>
      </c>
      <c r="F1536" s="119">
        <v>12</v>
      </c>
      <c r="G1536" s="41"/>
      <c r="H1536" s="3">
        <f>ROUND(_xlfn.IFERROR(F1536*G1536," - "),2)</f>
        <v>0</v>
      </c>
      <c r="I1536" s="134" t="e">
        <f>H1536/$G$1758</f>
        <v>#DIV/0!</v>
      </c>
      <c r="J1536" s="122" t="e">
        <f>#REF!</f>
        <v>#REF!</v>
      </c>
    </row>
    <row r="1537" spans="1:10" s="12" customFormat="1" ht="14.25" outlineLevel="1">
      <c r="A1537" s="7" t="s">
        <v>2020</v>
      </c>
      <c r="B1537" s="5" t="s">
        <v>685</v>
      </c>
      <c r="C1537" s="116" t="s">
        <v>1856</v>
      </c>
      <c r="D1537" s="117" t="s">
        <v>2203</v>
      </c>
      <c r="E1537" s="118" t="s">
        <v>86</v>
      </c>
      <c r="F1537" s="119">
        <v>5</v>
      </c>
      <c r="G1537" s="41"/>
      <c r="H1537" s="3">
        <f>ROUND(_xlfn.IFERROR(F1537*G1537," - "),2)</f>
        <v>0</v>
      </c>
      <c r="I1537" s="134" t="e">
        <f>H1537/$G$1758</f>
        <v>#DIV/0!</v>
      </c>
      <c r="J1537" s="122" t="e">
        <f>#REF!</f>
        <v>#REF!</v>
      </c>
    </row>
    <row r="1538" spans="1:10" s="12" customFormat="1" ht="14.25" outlineLevel="1">
      <c r="A1538" s="7" t="s">
        <v>2021</v>
      </c>
      <c r="B1538" s="5" t="s">
        <v>52</v>
      </c>
      <c r="C1538" s="116" t="s">
        <v>1856</v>
      </c>
      <c r="D1538" s="117" t="s">
        <v>2204</v>
      </c>
      <c r="E1538" s="118" t="s">
        <v>86</v>
      </c>
      <c r="F1538" s="119">
        <v>7</v>
      </c>
      <c r="G1538" s="41"/>
      <c r="H1538" s="3">
        <f>ROUND(_xlfn.IFERROR(F1538*G1538," - "),2)</f>
        <v>0</v>
      </c>
      <c r="I1538" s="134" t="e">
        <f>H1538/$G$1758</f>
        <v>#DIV/0!</v>
      </c>
      <c r="J1538" s="122" t="e">
        <f>#REF!</f>
        <v>#REF!</v>
      </c>
    </row>
    <row r="1539" spans="1:10" s="12" customFormat="1" ht="14.25" outlineLevel="1">
      <c r="A1539" s="7" t="s">
        <v>2022</v>
      </c>
      <c r="B1539" s="5" t="s">
        <v>758</v>
      </c>
      <c r="C1539" s="116" t="s">
        <v>1856</v>
      </c>
      <c r="D1539" s="117" t="s">
        <v>2295</v>
      </c>
      <c r="E1539" s="118" t="s">
        <v>86</v>
      </c>
      <c r="F1539" s="119">
        <v>3</v>
      </c>
      <c r="G1539" s="41"/>
      <c r="H1539" s="3">
        <f>ROUND(_xlfn.IFERROR(F1539*G1539," - "),2)</f>
        <v>0</v>
      </c>
      <c r="I1539" s="134" t="e">
        <f>H1539/$G$1758</f>
        <v>#DIV/0!</v>
      </c>
      <c r="J1539" s="122" t="e">
        <f>#REF!</f>
        <v>#REF!</v>
      </c>
    </row>
    <row r="1540" spans="1:10" s="12" customFormat="1" ht="14.25" outlineLevel="1">
      <c r="A1540" s="7" t="s">
        <v>2023</v>
      </c>
      <c r="B1540" s="5" t="s">
        <v>334</v>
      </c>
      <c r="C1540" s="116" t="s">
        <v>1856</v>
      </c>
      <c r="D1540" s="117" t="s">
        <v>2215</v>
      </c>
      <c r="E1540" s="118" t="s">
        <v>2130</v>
      </c>
      <c r="F1540" s="119">
        <v>52.32</v>
      </c>
      <c r="G1540" s="41"/>
      <c r="H1540" s="3">
        <f>ROUND(_xlfn.IFERROR(F1540*G1540," - "),2)</f>
        <v>0</v>
      </c>
      <c r="I1540" s="134" t="e">
        <f>H1540/$G$1758</f>
        <v>#DIV/0!</v>
      </c>
      <c r="J1540" s="122" t="e">
        <f>#REF!</f>
        <v>#REF!</v>
      </c>
    </row>
    <row r="1541" spans="1:10" s="12" customFormat="1" ht="14.25" outlineLevel="1">
      <c r="A1541" s="7" t="s">
        <v>2024</v>
      </c>
      <c r="B1541" s="5" t="s">
        <v>1850</v>
      </c>
      <c r="C1541" s="116" t="s">
        <v>1856</v>
      </c>
      <c r="D1541" s="117" t="s">
        <v>2411</v>
      </c>
      <c r="E1541" s="118" t="s">
        <v>86</v>
      </c>
      <c r="F1541" s="119">
        <v>1</v>
      </c>
      <c r="G1541" s="41"/>
      <c r="H1541" s="3">
        <f>ROUND(_xlfn.IFERROR(F1541*G1541," - "),2)</f>
        <v>0</v>
      </c>
      <c r="I1541" s="134" t="e">
        <f>H1541/$G$1758</f>
        <v>#DIV/0!</v>
      </c>
      <c r="J1541" s="122" t="e">
        <f>#REF!</f>
        <v>#REF!</v>
      </c>
    </row>
    <row r="1542" spans="1:10" s="12" customFormat="1" ht="14.25" outlineLevel="1">
      <c r="A1542" s="7" t="s">
        <v>2025</v>
      </c>
      <c r="B1542" s="5" t="s">
        <v>798</v>
      </c>
      <c r="C1542" s="116" t="s">
        <v>1856</v>
      </c>
      <c r="D1542" s="117" t="s">
        <v>2210</v>
      </c>
      <c r="E1542" s="118" t="s">
        <v>2130</v>
      </c>
      <c r="F1542" s="119">
        <v>2.7</v>
      </c>
      <c r="G1542" s="41"/>
      <c r="H1542" s="3">
        <f>ROUND(_xlfn.IFERROR(F1542*G1542," - "),2)</f>
        <v>0</v>
      </c>
      <c r="I1542" s="134" t="e">
        <f>H1542/$G$1758</f>
        <v>#DIV/0!</v>
      </c>
      <c r="J1542" s="122" t="e">
        <f>#REF!</f>
        <v>#REF!</v>
      </c>
    </row>
    <row r="1543" spans="1:10" s="12" customFormat="1" ht="14.25" outlineLevel="1">
      <c r="A1543" s="7" t="s">
        <v>2026</v>
      </c>
      <c r="B1543" s="5" t="s">
        <v>796</v>
      </c>
      <c r="C1543" s="116" t="s">
        <v>1856</v>
      </c>
      <c r="D1543" s="117" t="s">
        <v>2206</v>
      </c>
      <c r="E1543" s="118" t="s">
        <v>86</v>
      </c>
      <c r="F1543" s="119">
        <v>2</v>
      </c>
      <c r="G1543" s="41"/>
      <c r="H1543" s="3">
        <f>ROUND(_xlfn.IFERROR(F1543*G1543," - "),2)</f>
        <v>0</v>
      </c>
      <c r="I1543" s="134" t="e">
        <f>H1543/$G$1758</f>
        <v>#DIV/0!</v>
      </c>
      <c r="J1543" s="122" t="e">
        <f>#REF!</f>
        <v>#REF!</v>
      </c>
    </row>
    <row r="1544" spans="1:10" s="12" customFormat="1" ht="14.25" outlineLevel="1">
      <c r="A1544" s="7" t="s">
        <v>2027</v>
      </c>
      <c r="B1544" s="5" t="s">
        <v>686</v>
      </c>
      <c r="C1544" s="116" t="s">
        <v>1856</v>
      </c>
      <c r="D1544" s="117" t="s">
        <v>2412</v>
      </c>
      <c r="E1544" s="118" t="s">
        <v>86</v>
      </c>
      <c r="F1544" s="119">
        <v>2</v>
      </c>
      <c r="G1544" s="41"/>
      <c r="H1544" s="3">
        <f>ROUND(_xlfn.IFERROR(F1544*G1544," - "),2)</f>
        <v>0</v>
      </c>
      <c r="I1544" s="134" t="e">
        <f>H1544/$G$1758</f>
        <v>#DIV/0!</v>
      </c>
      <c r="J1544" s="122" t="e">
        <f>#REF!</f>
        <v>#REF!</v>
      </c>
    </row>
    <row r="1545" spans="1:10" s="12" customFormat="1" ht="14.25" outlineLevel="1">
      <c r="A1545" s="7" t="s">
        <v>2028</v>
      </c>
      <c r="B1545" s="5" t="s">
        <v>335</v>
      </c>
      <c r="C1545" s="116" t="s">
        <v>1856</v>
      </c>
      <c r="D1545" s="117" t="s">
        <v>2343</v>
      </c>
      <c r="E1545" s="118" t="s">
        <v>86</v>
      </c>
      <c r="F1545" s="119">
        <v>1</v>
      </c>
      <c r="G1545" s="41"/>
      <c r="H1545" s="3">
        <f>ROUND(_xlfn.IFERROR(F1545*G1545," - "),2)</f>
        <v>0</v>
      </c>
      <c r="I1545" s="134" t="e">
        <f>H1545/$G$1758</f>
        <v>#DIV/0!</v>
      </c>
      <c r="J1545" s="122" t="e">
        <f>#REF!</f>
        <v>#REF!</v>
      </c>
    </row>
    <row r="1546" spans="1:10" s="12" customFormat="1" ht="14.25" outlineLevel="1">
      <c r="A1546" s="7" t="s">
        <v>2029</v>
      </c>
      <c r="B1546" s="5" t="s">
        <v>246</v>
      </c>
      <c r="C1546" s="116" t="s">
        <v>2128</v>
      </c>
      <c r="D1546" s="117" t="s">
        <v>2380</v>
      </c>
      <c r="E1546" s="118" t="s">
        <v>2130</v>
      </c>
      <c r="F1546" s="119">
        <v>7.36</v>
      </c>
      <c r="G1546" s="41"/>
      <c r="H1546" s="3">
        <f>ROUND(_xlfn.IFERROR(F1546*G1546," - "),2)</f>
        <v>0</v>
      </c>
      <c r="I1546" s="134" t="e">
        <f>H1546/$G$1758</f>
        <v>#DIV/0!</v>
      </c>
      <c r="J1546" s="122" t="e">
        <f>#REF!</f>
        <v>#REF!</v>
      </c>
    </row>
    <row r="1547" spans="1:10" s="12" customFormat="1" ht="14.25" outlineLevel="1">
      <c r="A1547" s="7" t="s">
        <v>2030</v>
      </c>
      <c r="B1547" s="5" t="s">
        <v>893</v>
      </c>
      <c r="C1547" s="116" t="s">
        <v>1856</v>
      </c>
      <c r="D1547" s="117" t="s">
        <v>2296</v>
      </c>
      <c r="E1547" s="118" t="s">
        <v>2130</v>
      </c>
      <c r="F1547" s="119">
        <v>1.28</v>
      </c>
      <c r="G1547" s="41"/>
      <c r="H1547" s="3">
        <f>ROUND(_xlfn.IFERROR(F1547*G1547," - "),2)</f>
        <v>0</v>
      </c>
      <c r="I1547" s="134" t="e">
        <f>H1547/$G$1758</f>
        <v>#DIV/0!</v>
      </c>
      <c r="J1547" s="122" t="e">
        <f>#REF!</f>
        <v>#REF!</v>
      </c>
    </row>
    <row r="1548" spans="1:10" s="12" customFormat="1" ht="25.5" outlineLevel="1">
      <c r="A1548" s="7" t="s">
        <v>2031</v>
      </c>
      <c r="B1548" s="5" t="s">
        <v>1851</v>
      </c>
      <c r="C1548" s="116" t="s">
        <v>1856</v>
      </c>
      <c r="D1548" s="117" t="s">
        <v>2413</v>
      </c>
      <c r="E1548" s="118" t="s">
        <v>2130</v>
      </c>
      <c r="F1548" s="119">
        <v>7.48</v>
      </c>
      <c r="G1548" s="41"/>
      <c r="H1548" s="3">
        <f>ROUND(_xlfn.IFERROR(F1548*G1548," - "),2)</f>
        <v>0</v>
      </c>
      <c r="I1548" s="134" t="e">
        <f>H1548/$G$1758</f>
        <v>#DIV/0!</v>
      </c>
      <c r="J1548" s="122" t="e">
        <f>#REF!</f>
        <v>#REF!</v>
      </c>
    </row>
    <row r="1549" spans="1:10" s="12" customFormat="1" ht="25.5" outlineLevel="1">
      <c r="A1549" s="7" t="s">
        <v>2032</v>
      </c>
      <c r="B1549" s="5" t="s">
        <v>259</v>
      </c>
      <c r="C1549" s="116" t="s">
        <v>2128</v>
      </c>
      <c r="D1549" s="117" t="s">
        <v>2414</v>
      </c>
      <c r="E1549" s="118" t="s">
        <v>2130</v>
      </c>
      <c r="F1549" s="119">
        <v>2.65</v>
      </c>
      <c r="G1549" s="41"/>
      <c r="H1549" s="3">
        <f>ROUND(_xlfn.IFERROR(F1549*G1549," - "),2)</f>
        <v>0</v>
      </c>
      <c r="I1549" s="134" t="e">
        <f>H1549/$G$1758</f>
        <v>#DIV/0!</v>
      </c>
      <c r="J1549" s="122" t="e">
        <f>#REF!</f>
        <v>#REF!</v>
      </c>
    </row>
    <row r="1550" spans="1:10" s="12" customFormat="1" ht="14.25" outlineLevel="1">
      <c r="A1550" s="7" t="s">
        <v>2033</v>
      </c>
      <c r="B1550" s="5" t="s">
        <v>314</v>
      </c>
      <c r="C1550" s="116" t="s">
        <v>1856</v>
      </c>
      <c r="D1550" s="117" t="s">
        <v>2207</v>
      </c>
      <c r="E1550" s="118" t="s">
        <v>86</v>
      </c>
      <c r="F1550" s="119">
        <v>1</v>
      </c>
      <c r="G1550" s="41"/>
      <c r="H1550" s="3">
        <f>ROUND(_xlfn.IFERROR(F1550*G1550," - "),2)</f>
        <v>0</v>
      </c>
      <c r="I1550" s="134" t="e">
        <f>H1550/$G$1758</f>
        <v>#DIV/0!</v>
      </c>
      <c r="J1550" s="122" t="e">
        <f>#REF!</f>
        <v>#REF!</v>
      </c>
    </row>
    <row r="1551" spans="1:10" s="12" customFormat="1" ht="25.5" outlineLevel="1">
      <c r="A1551" s="7" t="s">
        <v>2034</v>
      </c>
      <c r="B1551" s="5" t="s">
        <v>188</v>
      </c>
      <c r="C1551" s="116" t="s">
        <v>2128</v>
      </c>
      <c r="D1551" s="117" t="s">
        <v>2415</v>
      </c>
      <c r="E1551" s="118" t="s">
        <v>2150</v>
      </c>
      <c r="F1551" s="119">
        <v>2.52</v>
      </c>
      <c r="G1551" s="41"/>
      <c r="H1551" s="3">
        <f>ROUND(_xlfn.IFERROR(F1551*G1551," - "),2)</f>
        <v>0</v>
      </c>
      <c r="I1551" s="134" t="e">
        <f>H1551/$G$1758</f>
        <v>#DIV/0!</v>
      </c>
      <c r="J1551" s="122" t="e">
        <f>#REF!</f>
        <v>#REF!</v>
      </c>
    </row>
    <row r="1552" spans="1:10" s="12" customFormat="1" ht="14.25" outlineLevel="1">
      <c r="A1552" s="7" t="s">
        <v>2035</v>
      </c>
      <c r="B1552" s="5" t="s">
        <v>773</v>
      </c>
      <c r="C1552" s="116" t="s">
        <v>1856</v>
      </c>
      <c r="D1552" s="117" t="s">
        <v>2246</v>
      </c>
      <c r="E1552" s="118" t="s">
        <v>660</v>
      </c>
      <c r="F1552" s="119">
        <v>4.1</v>
      </c>
      <c r="G1552" s="41"/>
      <c r="H1552" s="3">
        <f>ROUND(_xlfn.IFERROR(F1552*G1552," - "),2)</f>
        <v>0</v>
      </c>
      <c r="I1552" s="134" t="e">
        <f>H1552/$G$1758</f>
        <v>#DIV/0!</v>
      </c>
      <c r="J1552" s="122" t="e">
        <f>#REF!</f>
        <v>#REF!</v>
      </c>
    </row>
    <row r="1553" spans="1:10" s="12" customFormat="1" ht="14.25" outlineLevel="1">
      <c r="A1553" s="7" t="s">
        <v>2036</v>
      </c>
      <c r="B1553" s="17" t="s">
        <v>729</v>
      </c>
      <c r="C1553" s="116" t="s">
        <v>1856</v>
      </c>
      <c r="D1553" s="117" t="s">
        <v>2381</v>
      </c>
      <c r="E1553" s="118" t="s">
        <v>86</v>
      </c>
      <c r="F1553" s="119">
        <v>1</v>
      </c>
      <c r="G1553" s="41"/>
      <c r="H1553" s="3">
        <f>ROUND(_xlfn.IFERROR(F1553*G1553," - "),2)</f>
        <v>0</v>
      </c>
      <c r="I1553" s="134" t="e">
        <f>H1553/$G$1758</f>
        <v>#DIV/0!</v>
      </c>
      <c r="J1553" s="122" t="e">
        <f>#REF!</f>
        <v>#REF!</v>
      </c>
    </row>
    <row r="1554" spans="1:10" s="12" customFormat="1" ht="25.5" outlineLevel="1">
      <c r="A1554" s="7" t="s">
        <v>2037</v>
      </c>
      <c r="B1554" s="17" t="s">
        <v>641</v>
      </c>
      <c r="C1554" s="116" t="s">
        <v>1856</v>
      </c>
      <c r="D1554" s="117" t="s">
        <v>2212</v>
      </c>
      <c r="E1554" s="118" t="s">
        <v>86</v>
      </c>
      <c r="F1554" s="119">
        <v>1</v>
      </c>
      <c r="G1554" s="41"/>
      <c r="H1554" s="3">
        <f>ROUND(_xlfn.IFERROR(F1554*G1554," - "),2)</f>
        <v>0</v>
      </c>
      <c r="I1554" s="134" t="e">
        <f>H1554/$G$1758</f>
        <v>#DIV/0!</v>
      </c>
      <c r="J1554" s="122" t="e">
        <f>#REF!</f>
        <v>#REF!</v>
      </c>
    </row>
    <row r="1555" spans="1:10" s="12" customFormat="1" ht="14.25" outlineLevel="1">
      <c r="A1555" s="7" t="s">
        <v>2038</v>
      </c>
      <c r="B1555" s="17" t="s">
        <v>300</v>
      </c>
      <c r="C1555" s="116" t="s">
        <v>2128</v>
      </c>
      <c r="D1555" s="117" t="s">
        <v>2216</v>
      </c>
      <c r="E1555" s="118" t="s">
        <v>2130</v>
      </c>
      <c r="F1555" s="119">
        <v>84.06</v>
      </c>
      <c r="G1555" s="41"/>
      <c r="H1555" s="3">
        <f>ROUND(_xlfn.IFERROR(F1555*G1555," - "),2)</f>
        <v>0</v>
      </c>
      <c r="I1555" s="134" t="e">
        <f>H1555/$G$1758</f>
        <v>#DIV/0!</v>
      </c>
      <c r="J1555" s="122" t="e">
        <f>#REF!</f>
        <v>#REF!</v>
      </c>
    </row>
    <row r="1556" spans="1:10" s="12" customFormat="1" ht="14.25" outlineLevel="1">
      <c r="A1556" s="7" t="s">
        <v>2039</v>
      </c>
      <c r="B1556" s="5" t="s">
        <v>242</v>
      </c>
      <c r="C1556" s="116" t="s">
        <v>2128</v>
      </c>
      <c r="D1556" s="117" t="s">
        <v>2218</v>
      </c>
      <c r="E1556" s="118" t="s">
        <v>2130</v>
      </c>
      <c r="F1556" s="119">
        <v>8.96</v>
      </c>
      <c r="G1556" s="41"/>
      <c r="H1556" s="3">
        <f>ROUND(_xlfn.IFERROR(F1556*G1556," - "),2)</f>
        <v>0</v>
      </c>
      <c r="I1556" s="134" t="e">
        <f>H1556/$G$1758</f>
        <v>#DIV/0!</v>
      </c>
      <c r="J1556" s="122" t="e">
        <f>#REF!</f>
        <v>#REF!</v>
      </c>
    </row>
    <row r="1557" spans="1:10" s="12" customFormat="1" ht="38.25" outlineLevel="1">
      <c r="A1557" s="7" t="s">
        <v>2048</v>
      </c>
      <c r="B1557" s="5" t="s">
        <v>657</v>
      </c>
      <c r="C1557" s="116" t="s">
        <v>1856</v>
      </c>
      <c r="D1557" s="117" t="s">
        <v>2219</v>
      </c>
      <c r="E1557" s="118" t="s">
        <v>659</v>
      </c>
      <c r="F1557" s="119">
        <v>1433.6</v>
      </c>
      <c r="G1557" s="41"/>
      <c r="H1557" s="3">
        <f>ROUND(_xlfn.IFERROR(F1557*G1557," - "),2)</f>
        <v>0</v>
      </c>
      <c r="I1557" s="134" t="e">
        <f>H1557/$G$1758</f>
        <v>#DIV/0!</v>
      </c>
      <c r="J1557" s="122" t="e">
        <f>#REF!</f>
        <v>#REF!</v>
      </c>
    </row>
    <row r="1558" spans="1:10" s="12" customFormat="1" ht="14.25" outlineLevel="1">
      <c r="A1558" s="7" t="s">
        <v>2049</v>
      </c>
      <c r="B1558" s="17" t="s">
        <v>723</v>
      </c>
      <c r="C1558" s="116" t="s">
        <v>1856</v>
      </c>
      <c r="D1558" s="117" t="s">
        <v>2316</v>
      </c>
      <c r="E1558" s="118" t="s">
        <v>660</v>
      </c>
      <c r="F1558" s="119">
        <v>5.2</v>
      </c>
      <c r="G1558" s="41"/>
      <c r="H1558" s="3">
        <f>ROUND(_xlfn.IFERROR(F1558*G1558," - "),2)</f>
        <v>0</v>
      </c>
      <c r="I1558" s="134" t="e">
        <f>H1558/$G$1758</f>
        <v>#DIV/0!</v>
      </c>
      <c r="J1558" s="122" t="e">
        <f>#REF!</f>
        <v>#REF!</v>
      </c>
    </row>
    <row r="1559" spans="1:10" s="12" customFormat="1" ht="14.25" outlineLevel="1">
      <c r="A1559" s="7" t="s">
        <v>2050</v>
      </c>
      <c r="B1559" s="17" t="s">
        <v>709</v>
      </c>
      <c r="C1559" s="116" t="s">
        <v>1856</v>
      </c>
      <c r="D1559" s="117" t="s">
        <v>2220</v>
      </c>
      <c r="E1559" s="118" t="s">
        <v>2130</v>
      </c>
      <c r="F1559" s="119">
        <v>38.4</v>
      </c>
      <c r="G1559" s="41"/>
      <c r="H1559" s="3">
        <f>ROUND(_xlfn.IFERROR(F1559*G1559," - "),2)</f>
        <v>0</v>
      </c>
      <c r="I1559" s="134" t="e">
        <f>H1559/$G$1758</f>
        <v>#DIV/0!</v>
      </c>
      <c r="J1559" s="122" t="e">
        <f>#REF!</f>
        <v>#REF!</v>
      </c>
    </row>
    <row r="1560" spans="1:10" s="12" customFormat="1" ht="14.25" outlineLevel="1">
      <c r="A1560" s="7" t="s">
        <v>2051</v>
      </c>
      <c r="B1560" s="17" t="s">
        <v>658</v>
      </c>
      <c r="C1560" s="116" t="s">
        <v>1856</v>
      </c>
      <c r="D1560" s="117" t="s">
        <v>2221</v>
      </c>
      <c r="E1560" s="118" t="s">
        <v>2130</v>
      </c>
      <c r="F1560" s="119">
        <v>38.4</v>
      </c>
      <c r="G1560" s="41"/>
      <c r="H1560" s="3">
        <f>ROUND(_xlfn.IFERROR(F1560*G1560," - "),2)</f>
        <v>0</v>
      </c>
      <c r="I1560" s="134" t="e">
        <f>H1560/$G$1758</f>
        <v>#DIV/0!</v>
      </c>
      <c r="J1560" s="122" t="e">
        <f>#REF!</f>
        <v>#REF!</v>
      </c>
    </row>
    <row r="1561" spans="1:10" s="12" customFormat="1" ht="14.25" outlineLevel="1">
      <c r="A1561" s="262" t="s">
        <v>2043</v>
      </c>
      <c r="B1561" s="263"/>
      <c r="C1561" s="125"/>
      <c r="D1561" s="126" t="s">
        <v>2042</v>
      </c>
      <c r="E1561" s="127">
        <f>SUM(H1562:H1563)</f>
        <v>0</v>
      </c>
      <c r="F1561" s="127"/>
      <c r="G1561" s="127"/>
      <c r="H1561" s="127"/>
      <c r="I1561" s="128" t="e">
        <f>E1561/$G$1758</f>
        <v>#DIV/0!</v>
      </c>
      <c r="J1561" s="122" t="e">
        <f>#REF!</f>
        <v>#REF!</v>
      </c>
    </row>
    <row r="1562" spans="1:10" s="12" customFormat="1" ht="14.25" outlineLevel="1">
      <c r="A1562" s="7" t="s">
        <v>2044</v>
      </c>
      <c r="B1562" s="17" t="s">
        <v>662</v>
      </c>
      <c r="C1562" s="116" t="s">
        <v>1856</v>
      </c>
      <c r="D1562" s="117" t="s">
        <v>2388</v>
      </c>
      <c r="E1562" s="118" t="s">
        <v>2130</v>
      </c>
      <c r="F1562" s="124">
        <v>3.2</v>
      </c>
      <c r="G1562" s="41"/>
      <c r="H1562" s="3">
        <f>ROUND(_xlfn.IFERROR(F1562*G1562," - "),2)</f>
        <v>0</v>
      </c>
      <c r="I1562" s="121" t="e">
        <f>H1562/$G$1758</f>
        <v>#DIV/0!</v>
      </c>
      <c r="J1562" s="122" t="e">
        <f>#REF!</f>
        <v>#REF!</v>
      </c>
    </row>
    <row r="1563" spans="1:10" s="12" customFormat="1" ht="38.25" outlineLevel="1">
      <c r="A1563" s="7" t="s">
        <v>2045</v>
      </c>
      <c r="B1563" s="17" t="s">
        <v>1209</v>
      </c>
      <c r="C1563" s="116" t="s">
        <v>1856</v>
      </c>
      <c r="D1563" s="117" t="s">
        <v>2372</v>
      </c>
      <c r="E1563" s="118" t="s">
        <v>2130</v>
      </c>
      <c r="F1563" s="129">
        <v>7.68</v>
      </c>
      <c r="G1563" s="41"/>
      <c r="H1563" s="3">
        <f>ROUND(_xlfn.IFERROR(F1563*G1563," - "),2)</f>
        <v>0</v>
      </c>
      <c r="I1563" s="123" t="e">
        <f>H1563/$G$1758</f>
        <v>#DIV/0!</v>
      </c>
      <c r="J1563" s="122" t="e">
        <f>#REF!</f>
        <v>#REF!</v>
      </c>
    </row>
    <row r="1564" spans="1:10" s="12" customFormat="1" ht="14.25" outlineLevel="1">
      <c r="A1564" s="259" t="s">
        <v>2046</v>
      </c>
      <c r="B1564" s="261"/>
      <c r="C1564" s="125"/>
      <c r="D1564" s="126" t="s">
        <v>1136</v>
      </c>
      <c r="E1564" s="127">
        <f>SUM(H1565:H1580)</f>
        <v>0</v>
      </c>
      <c r="F1564" s="127"/>
      <c r="G1564" s="127"/>
      <c r="H1564" s="127"/>
      <c r="I1564" s="128" t="e">
        <f>E1564/$G$1758</f>
        <v>#DIV/0!</v>
      </c>
      <c r="J1564" s="122" t="e">
        <f>#REF!</f>
        <v>#REF!</v>
      </c>
    </row>
    <row r="1565" spans="1:10" s="12" customFormat="1" ht="38.25" outlineLevel="1">
      <c r="A1565" s="7" t="s">
        <v>2047</v>
      </c>
      <c r="B1565" s="5" t="s">
        <v>293</v>
      </c>
      <c r="C1565" s="116" t="s">
        <v>2128</v>
      </c>
      <c r="D1565" s="117" t="s">
        <v>2222</v>
      </c>
      <c r="E1565" s="118" t="s">
        <v>2419</v>
      </c>
      <c r="F1565" s="119">
        <v>2</v>
      </c>
      <c r="G1565" s="41"/>
      <c r="H1565" s="3">
        <f>ROUND(_xlfn.IFERROR(F1565*G1565," - "),2)</f>
        <v>0</v>
      </c>
      <c r="I1565" s="134" t="e">
        <f>H1565/$G$1758</f>
        <v>#DIV/0!</v>
      </c>
      <c r="J1565" s="122" t="e">
        <f>#REF!</f>
        <v>#REF!</v>
      </c>
    </row>
    <row r="1566" spans="1:10" s="12" customFormat="1" ht="14.25" outlineLevel="1">
      <c r="A1566" s="7" t="s">
        <v>2054</v>
      </c>
      <c r="B1566" s="5" t="s">
        <v>324</v>
      </c>
      <c r="C1566" s="116" t="s">
        <v>1856</v>
      </c>
      <c r="D1566" s="117" t="s">
        <v>2223</v>
      </c>
      <c r="E1566" s="118" t="s">
        <v>86</v>
      </c>
      <c r="F1566" s="119">
        <v>5</v>
      </c>
      <c r="G1566" s="41"/>
      <c r="H1566" s="3">
        <f>ROUND(_xlfn.IFERROR(F1566*G1566," - "),2)</f>
        <v>0</v>
      </c>
      <c r="I1566" s="134" t="e">
        <f>H1566/$G$1758</f>
        <v>#DIV/0!</v>
      </c>
      <c r="J1566" s="122" t="e">
        <f>#REF!</f>
        <v>#REF!</v>
      </c>
    </row>
    <row r="1567" spans="1:10" s="12" customFormat="1" ht="25.5" outlineLevel="1">
      <c r="A1567" s="7" t="s">
        <v>2055</v>
      </c>
      <c r="B1567" s="5" t="s">
        <v>640</v>
      </c>
      <c r="C1567" s="116" t="s">
        <v>1856</v>
      </c>
      <c r="D1567" s="117" t="s">
        <v>2224</v>
      </c>
      <c r="E1567" s="118" t="s">
        <v>86</v>
      </c>
      <c r="F1567" s="119">
        <v>5</v>
      </c>
      <c r="G1567" s="41"/>
      <c r="H1567" s="3">
        <f>ROUND(_xlfn.IFERROR(F1567*G1567," - "),2)</f>
        <v>0</v>
      </c>
      <c r="I1567" s="134" t="e">
        <f>H1567/$G$1758</f>
        <v>#DIV/0!</v>
      </c>
      <c r="J1567" s="122" t="e">
        <f>#REF!</f>
        <v>#REF!</v>
      </c>
    </row>
    <row r="1568" spans="1:10" s="12" customFormat="1" ht="25.5" outlineLevel="1">
      <c r="A1568" s="7" t="s">
        <v>2056</v>
      </c>
      <c r="B1568" s="20">
        <v>91928</v>
      </c>
      <c r="C1568" s="116" t="s">
        <v>2127</v>
      </c>
      <c r="D1568" s="117" t="s">
        <v>2225</v>
      </c>
      <c r="E1568" s="118" t="s">
        <v>660</v>
      </c>
      <c r="F1568" s="119">
        <v>400</v>
      </c>
      <c r="G1568" s="41"/>
      <c r="H1568" s="3">
        <f>ROUND(_xlfn.IFERROR(F1568*G1568," - "),2)</f>
        <v>0</v>
      </c>
      <c r="I1568" s="134" t="e">
        <f>H1568/$G$1758</f>
        <v>#DIV/0!</v>
      </c>
      <c r="J1568" s="122" t="e">
        <f>#REF!</f>
        <v>#REF!</v>
      </c>
    </row>
    <row r="1569" spans="1:10" s="12" customFormat="1" ht="14.25" outlineLevel="1">
      <c r="A1569" s="7" t="s">
        <v>2057</v>
      </c>
      <c r="B1569" s="17">
        <v>98307</v>
      </c>
      <c r="C1569" s="116" t="s">
        <v>2127</v>
      </c>
      <c r="D1569" s="117" t="s">
        <v>2226</v>
      </c>
      <c r="E1569" s="118" t="s">
        <v>86</v>
      </c>
      <c r="F1569" s="119">
        <v>5</v>
      </c>
      <c r="G1569" s="41"/>
      <c r="H1569" s="3">
        <f>ROUND(_xlfn.IFERROR(F1569*G1569," - "),2)</f>
        <v>0</v>
      </c>
      <c r="I1569" s="134" t="e">
        <f>H1569/$G$1758</f>
        <v>#DIV/0!</v>
      </c>
      <c r="J1569" s="122" t="e">
        <f>#REF!</f>
        <v>#REF!</v>
      </c>
    </row>
    <row r="1570" spans="1:10" s="12" customFormat="1" ht="14.25" outlineLevel="1">
      <c r="A1570" s="7" t="s">
        <v>2058</v>
      </c>
      <c r="B1570" s="17" t="s">
        <v>265</v>
      </c>
      <c r="C1570" s="116" t="s">
        <v>2128</v>
      </c>
      <c r="D1570" s="117" t="s">
        <v>2227</v>
      </c>
      <c r="E1570" s="118" t="s">
        <v>660</v>
      </c>
      <c r="F1570" s="119">
        <v>50</v>
      </c>
      <c r="G1570" s="41"/>
      <c r="H1570" s="3">
        <f>ROUND(_xlfn.IFERROR(F1570*G1570," - "),2)</f>
        <v>0</v>
      </c>
      <c r="I1570" s="134" t="e">
        <f>H1570/$G$1758</f>
        <v>#DIV/0!</v>
      </c>
      <c r="J1570" s="122" t="e">
        <f>#REF!</f>
        <v>#REF!</v>
      </c>
    </row>
    <row r="1571" spans="1:10" s="12" customFormat="1" ht="25.5" outlineLevel="1">
      <c r="A1571" s="7" t="s">
        <v>2059</v>
      </c>
      <c r="B1571" s="20">
        <v>98308</v>
      </c>
      <c r="C1571" s="116" t="s">
        <v>2127</v>
      </c>
      <c r="D1571" s="117" t="s">
        <v>2228</v>
      </c>
      <c r="E1571" s="118" t="s">
        <v>86</v>
      </c>
      <c r="F1571" s="119">
        <v>5</v>
      </c>
      <c r="G1571" s="41"/>
      <c r="H1571" s="3">
        <f>ROUND(_xlfn.IFERROR(F1571*G1571," - "),2)</f>
        <v>0</v>
      </c>
      <c r="I1571" s="134" t="e">
        <f>H1571/$G$1758</f>
        <v>#DIV/0!</v>
      </c>
      <c r="J1571" s="122" t="e">
        <f>#REF!</f>
        <v>#REF!</v>
      </c>
    </row>
    <row r="1572" spans="1:10" s="12" customFormat="1" ht="14.25" outlineLevel="1">
      <c r="A1572" s="7" t="s">
        <v>2060</v>
      </c>
      <c r="B1572" s="5" t="s">
        <v>264</v>
      </c>
      <c r="C1572" s="116" t="s">
        <v>2128</v>
      </c>
      <c r="D1572" s="117" t="s">
        <v>2229</v>
      </c>
      <c r="E1572" s="118" t="s">
        <v>660</v>
      </c>
      <c r="F1572" s="119">
        <v>100</v>
      </c>
      <c r="G1572" s="41"/>
      <c r="H1572" s="3">
        <f>ROUND(_xlfn.IFERROR(F1572*G1572," - "),2)</f>
        <v>0</v>
      </c>
      <c r="I1572" s="134" t="e">
        <f>H1572/$G$1758</f>
        <v>#DIV/0!</v>
      </c>
      <c r="J1572" s="122" t="e">
        <f>#REF!</f>
        <v>#REF!</v>
      </c>
    </row>
    <row r="1573" spans="1:10" s="12" customFormat="1" ht="14.25" outlineLevel="1">
      <c r="A1573" s="7" t="s">
        <v>2061</v>
      </c>
      <c r="B1573" s="5" t="s">
        <v>302</v>
      </c>
      <c r="C1573" s="116" t="s">
        <v>2128</v>
      </c>
      <c r="D1573" s="117" t="s">
        <v>2230</v>
      </c>
      <c r="E1573" s="118" t="s">
        <v>86</v>
      </c>
      <c r="F1573" s="119">
        <v>45</v>
      </c>
      <c r="G1573" s="41"/>
      <c r="H1573" s="3">
        <f>ROUND(_xlfn.IFERROR(F1573*G1573," - "),2)</f>
        <v>0</v>
      </c>
      <c r="I1573" s="134" t="e">
        <f>H1573/$G$1758</f>
        <v>#DIV/0!</v>
      </c>
      <c r="J1573" s="122" t="e">
        <f>#REF!</f>
        <v>#REF!</v>
      </c>
    </row>
    <row r="1574" spans="1:10" s="12" customFormat="1" ht="25.5" outlineLevel="1">
      <c r="A1574" s="7" t="s">
        <v>2062</v>
      </c>
      <c r="B1574" s="5" t="s">
        <v>266</v>
      </c>
      <c r="C1574" s="116" t="s">
        <v>2128</v>
      </c>
      <c r="D1574" s="135" t="s">
        <v>763</v>
      </c>
      <c r="E1574" s="118" t="s">
        <v>86</v>
      </c>
      <c r="F1574" s="119">
        <v>19</v>
      </c>
      <c r="G1574" s="41"/>
      <c r="H1574" s="3">
        <f>ROUND(_xlfn.IFERROR(F1574*G1574," - "),2)</f>
        <v>0</v>
      </c>
      <c r="I1574" s="134" t="e">
        <f>H1574/$G$1758</f>
        <v>#DIV/0!</v>
      </c>
      <c r="J1574" s="122" t="e">
        <f>#REF!</f>
        <v>#REF!</v>
      </c>
    </row>
    <row r="1575" spans="1:10" s="12" customFormat="1" ht="25.5" outlineLevel="1">
      <c r="A1575" s="7" t="s">
        <v>2063</v>
      </c>
      <c r="B1575" s="17" t="s">
        <v>266</v>
      </c>
      <c r="C1575" s="116" t="s">
        <v>2128</v>
      </c>
      <c r="D1575" s="135" t="s">
        <v>764</v>
      </c>
      <c r="E1575" s="118" t="s">
        <v>86</v>
      </c>
      <c r="F1575" s="119">
        <v>26</v>
      </c>
      <c r="G1575" s="41"/>
      <c r="H1575" s="3">
        <f>ROUND(_xlfn.IFERROR(F1575*G1575," - "),2)</f>
        <v>0</v>
      </c>
      <c r="I1575" s="134" t="e">
        <f>H1575/$G$1758</f>
        <v>#DIV/0!</v>
      </c>
      <c r="J1575" s="122" t="e">
        <f>#REF!</f>
        <v>#REF!</v>
      </c>
    </row>
    <row r="1576" spans="1:10" s="12" customFormat="1" ht="14.25" outlineLevel="1">
      <c r="A1576" s="7" t="s">
        <v>2064</v>
      </c>
      <c r="B1576" s="5" t="s">
        <v>769</v>
      </c>
      <c r="C1576" s="116" t="s">
        <v>1856</v>
      </c>
      <c r="D1576" s="117" t="s">
        <v>2231</v>
      </c>
      <c r="E1576" s="118" t="s">
        <v>660</v>
      </c>
      <c r="F1576" s="119">
        <v>200</v>
      </c>
      <c r="G1576" s="41"/>
      <c r="H1576" s="3">
        <f>ROUND(_xlfn.IFERROR(F1576*G1576," - "),2)</f>
        <v>0</v>
      </c>
      <c r="I1576" s="134" t="e">
        <f>H1576/$G$1758</f>
        <v>#DIV/0!</v>
      </c>
      <c r="J1576" s="122" t="e">
        <f>#REF!</f>
        <v>#REF!</v>
      </c>
    </row>
    <row r="1577" spans="1:10" s="43" customFormat="1" ht="25.5" outlineLevel="1">
      <c r="A1577" s="7" t="s">
        <v>2065</v>
      </c>
      <c r="B1577" s="4" t="s">
        <v>323</v>
      </c>
      <c r="C1577" s="116" t="s">
        <v>1856</v>
      </c>
      <c r="D1577" s="117" t="s">
        <v>2298</v>
      </c>
      <c r="E1577" s="118" t="s">
        <v>86</v>
      </c>
      <c r="F1577" s="137">
        <v>1</v>
      </c>
      <c r="G1577" s="41"/>
      <c r="H1577" s="3">
        <f>ROUND(_xlfn.IFERROR(F1577*G1577," - "),2)</f>
        <v>0</v>
      </c>
      <c r="I1577" s="123" t="e">
        <f>H1577/$G$1758</f>
        <v>#DIV/0!</v>
      </c>
      <c r="J1577" s="122" t="e">
        <f>#REF!</f>
        <v>#REF!</v>
      </c>
    </row>
    <row r="1578" spans="1:10" s="43" customFormat="1" ht="25.5" outlineLevel="1">
      <c r="A1578" s="7" t="s">
        <v>2066</v>
      </c>
      <c r="B1578" s="17">
        <v>91930</v>
      </c>
      <c r="C1578" s="116" t="s">
        <v>2127</v>
      </c>
      <c r="D1578" s="117" t="s">
        <v>2299</v>
      </c>
      <c r="E1578" s="118" t="s">
        <v>660</v>
      </c>
      <c r="F1578" s="137">
        <v>80</v>
      </c>
      <c r="G1578" s="41"/>
      <c r="H1578" s="3">
        <f>ROUND(_xlfn.IFERROR(F1578*G1578," - "),2)</f>
        <v>0</v>
      </c>
      <c r="I1578" s="123" t="e">
        <f>H1578/$G$1758</f>
        <v>#DIV/0!</v>
      </c>
      <c r="J1578" s="122" t="e">
        <f>#REF!</f>
        <v>#REF!</v>
      </c>
    </row>
    <row r="1579" spans="1:10" s="43" customFormat="1" ht="25.5" outlineLevel="1">
      <c r="A1579" s="7" t="s">
        <v>2067</v>
      </c>
      <c r="B1579" s="17">
        <v>91932</v>
      </c>
      <c r="C1579" s="116" t="s">
        <v>2127</v>
      </c>
      <c r="D1579" s="117" t="s">
        <v>2300</v>
      </c>
      <c r="E1579" s="118" t="s">
        <v>660</v>
      </c>
      <c r="F1579" s="137">
        <v>40</v>
      </c>
      <c r="G1579" s="41"/>
      <c r="H1579" s="3">
        <f>ROUND(_xlfn.IFERROR(F1579*G1579," - "),2)</f>
        <v>0</v>
      </c>
      <c r="I1579" s="123" t="e">
        <f>H1579/$G$1758</f>
        <v>#DIV/0!</v>
      </c>
      <c r="J1579" s="122" t="e">
        <f>#REF!</f>
        <v>#REF!</v>
      </c>
    </row>
    <row r="1580" spans="1:10" s="43" customFormat="1" ht="25.5" outlineLevel="1">
      <c r="A1580" s="7" t="s">
        <v>2068</v>
      </c>
      <c r="B1580" s="17">
        <v>91934</v>
      </c>
      <c r="C1580" s="116" t="s">
        <v>2127</v>
      </c>
      <c r="D1580" s="117" t="s">
        <v>2301</v>
      </c>
      <c r="E1580" s="118" t="s">
        <v>660</v>
      </c>
      <c r="F1580" s="137">
        <v>20</v>
      </c>
      <c r="G1580" s="41"/>
      <c r="H1580" s="3">
        <f>ROUND(_xlfn.IFERROR(F1580*G1580," - "),2)</f>
        <v>0</v>
      </c>
      <c r="I1580" s="123" t="e">
        <f>H1580/$G$1758</f>
        <v>#DIV/0!</v>
      </c>
      <c r="J1580" s="122" t="e">
        <f>#REF!</f>
        <v>#REF!</v>
      </c>
    </row>
    <row r="1581" spans="1:10" s="12" customFormat="1" ht="14.25" outlineLevel="1">
      <c r="A1581" s="259" t="s">
        <v>2072</v>
      </c>
      <c r="B1581" s="261"/>
      <c r="C1581" s="125"/>
      <c r="D1581" s="126" t="s">
        <v>1135</v>
      </c>
      <c r="E1581" s="127">
        <f>SUM(H1582:H1604)</f>
        <v>0</v>
      </c>
      <c r="F1581" s="127"/>
      <c r="G1581" s="127"/>
      <c r="H1581" s="127"/>
      <c r="I1581" s="128" t="e">
        <f>E1581/$G$1758</f>
        <v>#DIV/0!</v>
      </c>
      <c r="J1581" s="122" t="e">
        <f>#REF!</f>
        <v>#REF!</v>
      </c>
    </row>
    <row r="1582" spans="1:10" s="12" customFormat="1" ht="14.25" outlineLevel="1">
      <c r="A1582" s="7" t="s">
        <v>2073</v>
      </c>
      <c r="B1582" s="2" t="s">
        <v>322</v>
      </c>
      <c r="C1582" s="116" t="s">
        <v>1856</v>
      </c>
      <c r="D1582" s="117" t="s">
        <v>2232</v>
      </c>
      <c r="E1582" s="118" t="s">
        <v>86</v>
      </c>
      <c r="F1582" s="133">
        <v>23</v>
      </c>
      <c r="G1582" s="41"/>
      <c r="H1582" s="3">
        <f>ROUND(_xlfn.IFERROR(F1582*G1582," - "),2)</f>
        <v>0</v>
      </c>
      <c r="I1582" s="121" t="e">
        <f>H1582/$G$1758</f>
        <v>#DIV/0!</v>
      </c>
      <c r="J1582" s="122" t="e">
        <f>#REF!</f>
        <v>#REF!</v>
      </c>
    </row>
    <row r="1583" spans="1:10" s="12" customFormat="1" ht="14.25" outlineLevel="1">
      <c r="A1583" s="7" t="s">
        <v>2074</v>
      </c>
      <c r="B1583" s="17" t="s">
        <v>219</v>
      </c>
      <c r="C1583" s="116" t="s">
        <v>2128</v>
      </c>
      <c r="D1583" s="117" t="s">
        <v>2233</v>
      </c>
      <c r="E1583" s="118" t="s">
        <v>86</v>
      </c>
      <c r="F1583" s="119">
        <v>14</v>
      </c>
      <c r="G1583" s="41"/>
      <c r="H1583" s="3">
        <f>ROUND(_xlfn.IFERROR(F1583*G1583," - "),2)</f>
        <v>0</v>
      </c>
      <c r="I1583" s="134" t="e">
        <f>H1583/$G$1758</f>
        <v>#DIV/0!</v>
      </c>
      <c r="J1583" s="122" t="e">
        <f>#REF!</f>
        <v>#REF!</v>
      </c>
    </row>
    <row r="1584" spans="1:10" s="12" customFormat="1" ht="14.25" outlineLevel="1">
      <c r="A1584" s="7" t="s">
        <v>2075</v>
      </c>
      <c r="B1584" s="5" t="s">
        <v>1831</v>
      </c>
      <c r="C1584" s="116" t="s">
        <v>1856</v>
      </c>
      <c r="D1584" s="117" t="s">
        <v>2234</v>
      </c>
      <c r="E1584" s="118" t="s">
        <v>86</v>
      </c>
      <c r="F1584" s="119">
        <v>25</v>
      </c>
      <c r="G1584" s="41"/>
      <c r="H1584" s="3">
        <f>ROUND(_xlfn.IFERROR(F1584*G1584," - "),2)</f>
        <v>0</v>
      </c>
      <c r="I1584" s="134" t="e">
        <f>H1584/$G$1758</f>
        <v>#DIV/0!</v>
      </c>
      <c r="J1584" s="122" t="e">
        <f>#REF!</f>
        <v>#REF!</v>
      </c>
    </row>
    <row r="1585" spans="1:10" s="12" customFormat="1" ht="14.25" outlineLevel="1">
      <c r="A1585" s="7" t="s">
        <v>2076</v>
      </c>
      <c r="B1585" s="5" t="s">
        <v>767</v>
      </c>
      <c r="C1585" s="116" t="s">
        <v>1856</v>
      </c>
      <c r="D1585" s="117" t="s">
        <v>2235</v>
      </c>
      <c r="E1585" s="118" t="s">
        <v>86</v>
      </c>
      <c r="F1585" s="119">
        <v>1</v>
      </c>
      <c r="G1585" s="41"/>
      <c r="H1585" s="3">
        <f>ROUND(_xlfn.IFERROR(F1585*G1585," - "),2)</f>
        <v>0</v>
      </c>
      <c r="I1585" s="134" t="e">
        <f>H1585/$G$1758</f>
        <v>#DIV/0!</v>
      </c>
      <c r="J1585" s="122" t="e">
        <f>#REF!</f>
        <v>#REF!</v>
      </c>
    </row>
    <row r="1586" spans="1:10" s="12" customFormat="1" ht="25.5" outlineLevel="1">
      <c r="A1586" s="7" t="s">
        <v>2077</v>
      </c>
      <c r="B1586" s="5" t="s">
        <v>117</v>
      </c>
      <c r="C1586" s="116" t="s">
        <v>1856</v>
      </c>
      <c r="D1586" s="117" t="s">
        <v>2236</v>
      </c>
      <c r="E1586" s="118" t="s">
        <v>86</v>
      </c>
      <c r="F1586" s="119">
        <v>6</v>
      </c>
      <c r="G1586" s="41"/>
      <c r="H1586" s="3">
        <f>ROUND(_xlfn.IFERROR(F1586*G1586," - "),2)</f>
        <v>0</v>
      </c>
      <c r="I1586" s="134" t="e">
        <f>H1586/$G$1758</f>
        <v>#DIV/0!</v>
      </c>
      <c r="J1586" s="122" t="e">
        <f>#REF!</f>
        <v>#REF!</v>
      </c>
    </row>
    <row r="1587" spans="1:10" s="12" customFormat="1" ht="14.25" outlineLevel="1">
      <c r="A1587" s="7" t="s">
        <v>2078</v>
      </c>
      <c r="B1587" s="17" t="s">
        <v>272</v>
      </c>
      <c r="C1587" s="116" t="s">
        <v>2128</v>
      </c>
      <c r="D1587" s="117" t="s">
        <v>2239</v>
      </c>
      <c r="E1587" s="118" t="s">
        <v>86</v>
      </c>
      <c r="F1587" s="119">
        <v>12</v>
      </c>
      <c r="G1587" s="41"/>
      <c r="H1587" s="3">
        <f>ROUND(_xlfn.IFERROR(F1587*G1587," - "),2)</f>
        <v>0</v>
      </c>
      <c r="I1587" s="134" t="e">
        <f>H1587/$G$1758</f>
        <v>#DIV/0!</v>
      </c>
      <c r="J1587" s="122" t="e">
        <f>#REF!</f>
        <v>#REF!</v>
      </c>
    </row>
    <row r="1588" spans="1:10" s="12" customFormat="1" ht="14.25" outlineLevel="1">
      <c r="A1588" s="7" t="s">
        <v>2079</v>
      </c>
      <c r="B1588" s="17" t="s">
        <v>688</v>
      </c>
      <c r="C1588" s="116" t="s">
        <v>1856</v>
      </c>
      <c r="D1588" s="117" t="s">
        <v>2237</v>
      </c>
      <c r="E1588" s="118" t="s">
        <v>660</v>
      </c>
      <c r="F1588" s="119">
        <v>3.8</v>
      </c>
      <c r="G1588" s="41"/>
      <c r="H1588" s="3">
        <f>ROUND(_xlfn.IFERROR(F1588*G1588," - "),2)</f>
        <v>0</v>
      </c>
      <c r="I1588" s="134" t="e">
        <f>H1588/$G$1758</f>
        <v>#DIV/0!</v>
      </c>
      <c r="J1588" s="122" t="e">
        <f>#REF!</f>
        <v>#REF!</v>
      </c>
    </row>
    <row r="1589" spans="1:10" s="12" customFormat="1" ht="14.25" outlineLevel="1">
      <c r="A1589" s="7" t="s">
        <v>2080</v>
      </c>
      <c r="B1589" s="17" t="s">
        <v>958</v>
      </c>
      <c r="C1589" s="116" t="s">
        <v>1856</v>
      </c>
      <c r="D1589" s="117" t="s">
        <v>2238</v>
      </c>
      <c r="E1589" s="118" t="s">
        <v>86</v>
      </c>
      <c r="F1589" s="119">
        <v>2</v>
      </c>
      <c r="G1589" s="41"/>
      <c r="H1589" s="3">
        <f>ROUND(_xlfn.IFERROR(F1589*G1589," - "),2)</f>
        <v>0</v>
      </c>
      <c r="I1589" s="134" t="e">
        <f>H1589/$G$1758</f>
        <v>#DIV/0!</v>
      </c>
      <c r="J1589" s="122" t="e">
        <f>#REF!</f>
        <v>#REF!</v>
      </c>
    </row>
    <row r="1590" spans="1:10" s="12" customFormat="1" ht="14.25" outlineLevel="1">
      <c r="A1590" s="7" t="s">
        <v>2081</v>
      </c>
      <c r="B1590" s="17" t="s">
        <v>766</v>
      </c>
      <c r="C1590" s="116" t="s">
        <v>1856</v>
      </c>
      <c r="D1590" s="117" t="s">
        <v>2302</v>
      </c>
      <c r="E1590" s="118" t="s">
        <v>2419</v>
      </c>
      <c r="F1590" s="119">
        <v>2</v>
      </c>
      <c r="G1590" s="41"/>
      <c r="H1590" s="3">
        <f>ROUND(_xlfn.IFERROR(F1590*G1590," - "),2)</f>
        <v>0</v>
      </c>
      <c r="I1590" s="134" t="e">
        <f>H1590/$G$1758</f>
        <v>#DIV/0!</v>
      </c>
      <c r="J1590" s="122" t="e">
        <f>#REF!</f>
        <v>#REF!</v>
      </c>
    </row>
    <row r="1591" spans="1:10" s="12" customFormat="1" ht="14.25" outlineLevel="1">
      <c r="A1591" s="7" t="s">
        <v>2082</v>
      </c>
      <c r="B1591" s="17" t="s">
        <v>765</v>
      </c>
      <c r="C1591" s="116" t="s">
        <v>1856</v>
      </c>
      <c r="D1591" s="117" t="s">
        <v>2405</v>
      </c>
      <c r="E1591" s="118" t="s">
        <v>2419</v>
      </c>
      <c r="F1591" s="119">
        <v>1</v>
      </c>
      <c r="G1591" s="41"/>
      <c r="H1591" s="3">
        <f>ROUND(_xlfn.IFERROR(F1591*G1591," - "),2)</f>
        <v>0</v>
      </c>
      <c r="I1591" s="134" t="e">
        <f>H1591/$G$1758</f>
        <v>#DIV/0!</v>
      </c>
      <c r="J1591" s="122" t="e">
        <f>#REF!</f>
        <v>#REF!</v>
      </c>
    </row>
    <row r="1592" spans="1:10" s="12" customFormat="1" ht="14.25" outlineLevel="1">
      <c r="A1592" s="7" t="s">
        <v>2083</v>
      </c>
      <c r="B1592" s="17" t="s">
        <v>116</v>
      </c>
      <c r="C1592" s="116" t="s">
        <v>1856</v>
      </c>
      <c r="D1592" s="117" t="s">
        <v>2240</v>
      </c>
      <c r="E1592" s="118" t="s">
        <v>86</v>
      </c>
      <c r="F1592" s="119">
        <v>4</v>
      </c>
      <c r="G1592" s="41"/>
      <c r="H1592" s="3">
        <f>ROUND(_xlfn.IFERROR(F1592*G1592," - "),2)</f>
        <v>0</v>
      </c>
      <c r="I1592" s="134" t="e">
        <f>H1592/$G$1758</f>
        <v>#DIV/0!</v>
      </c>
      <c r="J1592" s="122" t="e">
        <f>#REF!</f>
        <v>#REF!</v>
      </c>
    </row>
    <row r="1593" spans="1:10" s="12" customFormat="1" ht="14.25" outlineLevel="1">
      <c r="A1593" s="7" t="s">
        <v>2084</v>
      </c>
      <c r="B1593" s="17" t="s">
        <v>668</v>
      </c>
      <c r="C1593" s="116" t="s">
        <v>1856</v>
      </c>
      <c r="D1593" s="135" t="s">
        <v>814</v>
      </c>
      <c r="E1593" s="118" t="s">
        <v>86</v>
      </c>
      <c r="F1593" s="119">
        <v>2</v>
      </c>
      <c r="G1593" s="41"/>
      <c r="H1593" s="3">
        <f>ROUND(_xlfn.IFERROR(F1593*G1593," - "),2)</f>
        <v>0</v>
      </c>
      <c r="I1593" s="134" t="e">
        <f>H1593/$G$1758</f>
        <v>#DIV/0!</v>
      </c>
      <c r="J1593" s="122" t="e">
        <f>#REF!</f>
        <v>#REF!</v>
      </c>
    </row>
    <row r="1594" spans="1:10" s="12" customFormat="1" ht="25.5" outlineLevel="1">
      <c r="A1594" s="7" t="s">
        <v>2085</v>
      </c>
      <c r="B1594" s="17" t="s">
        <v>93</v>
      </c>
      <c r="C1594" s="116" t="s">
        <v>1856</v>
      </c>
      <c r="D1594" s="117" t="s">
        <v>2241</v>
      </c>
      <c r="E1594" s="118" t="s">
        <v>86</v>
      </c>
      <c r="F1594" s="119">
        <v>8</v>
      </c>
      <c r="G1594" s="41"/>
      <c r="H1594" s="3">
        <f>ROUND(_xlfn.IFERROR(F1594*G1594," - "),2)</f>
        <v>0</v>
      </c>
      <c r="I1594" s="134" t="e">
        <f>H1594/$G$1758</f>
        <v>#DIV/0!</v>
      </c>
      <c r="J1594" s="122" t="e">
        <f>#REF!</f>
        <v>#REF!</v>
      </c>
    </row>
    <row r="1595" spans="1:10" s="12" customFormat="1" ht="14.25" outlineLevel="1">
      <c r="A1595" s="7" t="s">
        <v>2086</v>
      </c>
      <c r="B1595" s="17" t="s">
        <v>771</v>
      </c>
      <c r="C1595" s="116" t="s">
        <v>1856</v>
      </c>
      <c r="D1595" s="117" t="s">
        <v>2244</v>
      </c>
      <c r="E1595" s="118" t="s">
        <v>86</v>
      </c>
      <c r="F1595" s="119">
        <v>2</v>
      </c>
      <c r="G1595" s="41"/>
      <c r="H1595" s="3">
        <f>ROUND(_xlfn.IFERROR(F1595*G1595," - "),2)</f>
        <v>0</v>
      </c>
      <c r="I1595" s="134" t="e">
        <f>H1595/$G$1758</f>
        <v>#DIV/0!</v>
      </c>
      <c r="J1595" s="122" t="e">
        <f>#REF!</f>
        <v>#REF!</v>
      </c>
    </row>
    <row r="1596" spans="1:10" s="12" customFormat="1" ht="14.25" outlineLevel="1">
      <c r="A1596" s="7" t="s">
        <v>2087</v>
      </c>
      <c r="B1596" s="17" t="s">
        <v>772</v>
      </c>
      <c r="C1596" s="116" t="s">
        <v>1856</v>
      </c>
      <c r="D1596" s="117" t="s">
        <v>2245</v>
      </c>
      <c r="E1596" s="118" t="s">
        <v>86</v>
      </c>
      <c r="F1596" s="119">
        <v>4</v>
      </c>
      <c r="G1596" s="41"/>
      <c r="H1596" s="3">
        <f>ROUND(_xlfn.IFERROR(F1596*G1596," - "),2)</f>
        <v>0</v>
      </c>
      <c r="I1596" s="134" t="e">
        <f>H1596/$G$1758</f>
        <v>#DIV/0!</v>
      </c>
      <c r="J1596" s="122" t="e">
        <f>#REF!</f>
        <v>#REF!</v>
      </c>
    </row>
    <row r="1597" spans="1:10" s="12" customFormat="1" ht="14.25" outlineLevel="1">
      <c r="A1597" s="7" t="s">
        <v>2088</v>
      </c>
      <c r="B1597" s="2" t="s">
        <v>217</v>
      </c>
      <c r="C1597" s="116" t="s">
        <v>2128</v>
      </c>
      <c r="D1597" s="117" t="s">
        <v>2271</v>
      </c>
      <c r="E1597" s="118" t="s">
        <v>86</v>
      </c>
      <c r="F1597" s="124">
        <v>2</v>
      </c>
      <c r="G1597" s="41"/>
      <c r="H1597" s="3">
        <f>ROUND(_xlfn.IFERROR(F1597*G1597," - "),2)</f>
        <v>0</v>
      </c>
      <c r="I1597" s="121" t="e">
        <f>H1597/$G$1758</f>
        <v>#DIV/0!</v>
      </c>
      <c r="J1597" s="122" t="e">
        <f>#REF!</f>
        <v>#REF!</v>
      </c>
    </row>
    <row r="1598" spans="1:10" s="12" customFormat="1" ht="14.25" outlineLevel="1">
      <c r="A1598" s="7" t="s">
        <v>2089</v>
      </c>
      <c r="B1598" s="2" t="s">
        <v>218</v>
      </c>
      <c r="C1598" s="116" t="s">
        <v>2128</v>
      </c>
      <c r="D1598" s="135" t="s">
        <v>1361</v>
      </c>
      <c r="E1598" s="118" t="s">
        <v>86</v>
      </c>
      <c r="F1598" s="129">
        <v>8</v>
      </c>
      <c r="G1598" s="41"/>
      <c r="H1598" s="3">
        <f>ROUND(_xlfn.IFERROR(F1598*G1598," - "),2)</f>
        <v>0</v>
      </c>
      <c r="I1598" s="123" t="e">
        <f>H1598/$G$1758</f>
        <v>#DIV/0!</v>
      </c>
      <c r="J1598" s="122" t="e">
        <f>#REF!</f>
        <v>#REF!</v>
      </c>
    </row>
    <row r="1599" spans="1:10" s="12" customFormat="1" ht="14.25" outlineLevel="1">
      <c r="A1599" s="7" t="s">
        <v>2090</v>
      </c>
      <c r="B1599" s="2" t="s">
        <v>219</v>
      </c>
      <c r="C1599" s="116" t="s">
        <v>2128</v>
      </c>
      <c r="D1599" s="135" t="s">
        <v>1362</v>
      </c>
      <c r="E1599" s="118" t="s">
        <v>86</v>
      </c>
      <c r="F1599" s="129">
        <v>8</v>
      </c>
      <c r="G1599" s="41"/>
      <c r="H1599" s="3">
        <f>ROUND(_xlfn.IFERROR(F1599*G1599," - "),2)</f>
        <v>0</v>
      </c>
      <c r="I1599" s="123" t="e">
        <f>H1599/$G$1758</f>
        <v>#DIV/0!</v>
      </c>
      <c r="J1599" s="122" t="e">
        <f>#REF!</f>
        <v>#REF!</v>
      </c>
    </row>
    <row r="1600" spans="1:10" s="12" customFormat="1" ht="38.25" outlineLevel="1">
      <c r="A1600" s="7" t="s">
        <v>2091</v>
      </c>
      <c r="B1600" s="23" t="s">
        <v>123</v>
      </c>
      <c r="C1600" s="116" t="s">
        <v>1856</v>
      </c>
      <c r="D1600" s="117" t="s">
        <v>1143</v>
      </c>
      <c r="E1600" s="118" t="s">
        <v>86</v>
      </c>
      <c r="F1600" s="124">
        <v>6</v>
      </c>
      <c r="G1600" s="41"/>
      <c r="H1600" s="3">
        <f>ROUND(_xlfn.IFERROR(F1600*G1600," - "),2)</f>
        <v>0</v>
      </c>
      <c r="I1600" s="121" t="e">
        <f>H1600/$G$1758</f>
        <v>#DIV/0!</v>
      </c>
      <c r="J1600" s="122" t="e">
        <f>#REF!</f>
        <v>#REF!</v>
      </c>
    </row>
    <row r="1601" spans="1:10" s="12" customFormat="1" ht="25.5" outlineLevel="1">
      <c r="A1601" s="7" t="s">
        <v>2092</v>
      </c>
      <c r="B1601" s="17" t="s">
        <v>277</v>
      </c>
      <c r="C1601" s="116" t="s">
        <v>2128</v>
      </c>
      <c r="D1601" s="117" t="s">
        <v>2248</v>
      </c>
      <c r="E1601" s="118" t="s">
        <v>660</v>
      </c>
      <c r="F1601" s="119">
        <v>20</v>
      </c>
      <c r="G1601" s="41"/>
      <c r="H1601" s="3">
        <f>ROUND(_xlfn.IFERROR(F1601*G1601," - "),2)</f>
        <v>0</v>
      </c>
      <c r="I1601" s="134" t="e">
        <f>H1601/$G$1758</f>
        <v>#DIV/0!</v>
      </c>
      <c r="J1601" s="122" t="e">
        <f>#REF!</f>
        <v>#REF!</v>
      </c>
    </row>
    <row r="1602" spans="1:10" s="12" customFormat="1" ht="25.5" outlineLevel="1">
      <c r="A1602" s="7" t="s">
        <v>2093</v>
      </c>
      <c r="B1602" s="17" t="s">
        <v>276</v>
      </c>
      <c r="C1602" s="116" t="s">
        <v>2128</v>
      </c>
      <c r="D1602" s="117" t="s">
        <v>2249</v>
      </c>
      <c r="E1602" s="118" t="s">
        <v>660</v>
      </c>
      <c r="F1602" s="119">
        <v>30</v>
      </c>
      <c r="G1602" s="41"/>
      <c r="H1602" s="3">
        <f>ROUND(_xlfn.IFERROR(F1602*G1602," - "),2)</f>
        <v>0</v>
      </c>
      <c r="I1602" s="134" t="e">
        <f>H1602/$G$1758</f>
        <v>#DIV/0!</v>
      </c>
      <c r="J1602" s="122" t="e">
        <f>#REF!</f>
        <v>#REF!</v>
      </c>
    </row>
    <row r="1603" spans="1:10" s="12" customFormat="1" ht="25.5" outlineLevel="1">
      <c r="A1603" s="7" t="s">
        <v>2094</v>
      </c>
      <c r="B1603" s="17" t="s">
        <v>275</v>
      </c>
      <c r="C1603" s="116" t="s">
        <v>2128</v>
      </c>
      <c r="D1603" s="117" t="s">
        <v>2250</v>
      </c>
      <c r="E1603" s="118" t="s">
        <v>660</v>
      </c>
      <c r="F1603" s="119">
        <v>40</v>
      </c>
      <c r="G1603" s="41"/>
      <c r="H1603" s="3">
        <f>ROUND(_xlfn.IFERROR(F1603*G1603," - "),2)</f>
        <v>0</v>
      </c>
      <c r="I1603" s="134" t="e">
        <f>H1603/$G$1758</f>
        <v>#DIV/0!</v>
      </c>
      <c r="J1603" s="122" t="e">
        <f>#REF!</f>
        <v>#REF!</v>
      </c>
    </row>
    <row r="1604" spans="1:10" s="12" customFormat="1" ht="25.5" outlineLevel="1">
      <c r="A1604" s="7" t="s">
        <v>2095</v>
      </c>
      <c r="B1604" s="17" t="s">
        <v>274</v>
      </c>
      <c r="C1604" s="116" t="s">
        <v>2128</v>
      </c>
      <c r="D1604" s="117" t="s">
        <v>2251</v>
      </c>
      <c r="E1604" s="118" t="s">
        <v>660</v>
      </c>
      <c r="F1604" s="119">
        <v>40</v>
      </c>
      <c r="G1604" s="41"/>
      <c r="H1604" s="3">
        <f>ROUND(_xlfn.IFERROR(F1604*G1604," - "),2)</f>
        <v>0</v>
      </c>
      <c r="I1604" s="134" t="e">
        <f>H1604/$G$1758</f>
        <v>#DIV/0!</v>
      </c>
      <c r="J1604" s="122" t="e">
        <f>#REF!</f>
        <v>#REF!</v>
      </c>
    </row>
    <row r="1605" spans="1:10" s="12" customFormat="1" ht="14.25" outlineLevel="1">
      <c r="A1605" s="262" t="s">
        <v>2096</v>
      </c>
      <c r="B1605" s="263"/>
      <c r="C1605" s="140"/>
      <c r="D1605" s="141" t="s">
        <v>1134</v>
      </c>
      <c r="E1605" s="127">
        <f>SUM(H1606:H1609)</f>
        <v>0</v>
      </c>
      <c r="F1605" s="127"/>
      <c r="G1605" s="127"/>
      <c r="H1605" s="127"/>
      <c r="I1605" s="128" t="e">
        <f>E1605/$G$1758</f>
        <v>#DIV/0!</v>
      </c>
      <c r="J1605" s="122" t="e">
        <f>#REF!</f>
        <v>#REF!</v>
      </c>
    </row>
    <row r="1606" spans="1:10" s="12" customFormat="1" ht="25.5" outlineLevel="1">
      <c r="A1606" s="7" t="s">
        <v>2097</v>
      </c>
      <c r="B1606" s="5" t="s">
        <v>326</v>
      </c>
      <c r="C1606" s="116" t="s">
        <v>1856</v>
      </c>
      <c r="D1606" s="135" t="s">
        <v>1375</v>
      </c>
      <c r="E1606" s="118" t="s">
        <v>2130</v>
      </c>
      <c r="F1606" s="129">
        <v>4.7</v>
      </c>
      <c r="G1606" s="41"/>
      <c r="H1606" s="3">
        <f>ROUND(_xlfn.IFERROR(F1606*G1606," - "),2)</f>
        <v>0</v>
      </c>
      <c r="I1606" s="123" t="e">
        <f>H1606/$G$1758</f>
        <v>#DIV/0!</v>
      </c>
      <c r="J1606" s="122" t="e">
        <f>#REF!</f>
        <v>#REF!</v>
      </c>
    </row>
    <row r="1607" spans="1:10" ht="12.75" outlineLevel="1">
      <c r="A1607" s="7" t="s">
        <v>2098</v>
      </c>
      <c r="B1607" s="5" t="s">
        <v>768</v>
      </c>
      <c r="C1607" s="116" t="s">
        <v>1856</v>
      </c>
      <c r="D1607" s="117" t="s">
        <v>2252</v>
      </c>
      <c r="E1607" s="118" t="s">
        <v>86</v>
      </c>
      <c r="F1607" s="129">
        <v>2</v>
      </c>
      <c r="G1607" s="41"/>
      <c r="H1607" s="3">
        <f>ROUND(_xlfn.IFERROR(F1607*G1607," - "),2)</f>
        <v>0</v>
      </c>
      <c r="I1607" s="123" t="e">
        <f>H1607/$G$1758</f>
        <v>#DIV/0!</v>
      </c>
      <c r="J1607" s="122" t="e">
        <f>#REF!</f>
        <v>#REF!</v>
      </c>
    </row>
    <row r="1608" spans="1:10" ht="12.75" outlineLevel="1">
      <c r="A1608" s="7" t="s">
        <v>2099</v>
      </c>
      <c r="B1608" s="5" t="s">
        <v>687</v>
      </c>
      <c r="C1608" s="116" t="s">
        <v>1856</v>
      </c>
      <c r="D1608" s="117" t="s">
        <v>2258</v>
      </c>
      <c r="E1608" s="118" t="s">
        <v>660</v>
      </c>
      <c r="F1608" s="129">
        <v>11.31</v>
      </c>
      <c r="G1608" s="41"/>
      <c r="H1608" s="3">
        <f>ROUND(_xlfn.IFERROR(F1608*G1608," - "),2)</f>
        <v>0</v>
      </c>
      <c r="I1608" s="123" t="e">
        <f>H1608/$G$1758</f>
        <v>#DIV/0!</v>
      </c>
      <c r="J1608" s="122" t="e">
        <f>#REF!</f>
        <v>#REF!</v>
      </c>
    </row>
    <row r="1609" spans="1:10" ht="12.75" outlineLevel="1">
      <c r="A1609" s="7" t="s">
        <v>2100</v>
      </c>
      <c r="B1609" s="5" t="s">
        <v>267</v>
      </c>
      <c r="C1609" s="116" t="s">
        <v>2128</v>
      </c>
      <c r="D1609" s="117" t="s">
        <v>2308</v>
      </c>
      <c r="E1609" s="118" t="s">
        <v>2130</v>
      </c>
      <c r="F1609" s="129">
        <v>2.4</v>
      </c>
      <c r="G1609" s="41"/>
      <c r="H1609" s="3">
        <f>ROUND(_xlfn.IFERROR(F1609*G1609," - "),2)</f>
        <v>0</v>
      </c>
      <c r="I1609" s="123" t="e">
        <f>H1609/$G$1758</f>
        <v>#DIV/0!</v>
      </c>
      <c r="J1609" s="122" t="e">
        <f>#REF!</f>
        <v>#REF!</v>
      </c>
    </row>
    <row r="1610" spans="1:10" s="12" customFormat="1" ht="14.25" outlineLevel="1">
      <c r="A1610" s="259" t="s">
        <v>2101</v>
      </c>
      <c r="B1610" s="261"/>
      <c r="C1610" s="125"/>
      <c r="D1610" s="126" t="s">
        <v>1132</v>
      </c>
      <c r="E1610" s="127">
        <f>SUM(H1611:H1630)</f>
        <v>0</v>
      </c>
      <c r="F1610" s="127"/>
      <c r="G1610" s="127"/>
      <c r="H1610" s="127"/>
      <c r="I1610" s="128" t="e">
        <f>E1610/$G$1758</f>
        <v>#DIV/0!</v>
      </c>
      <c r="J1610" s="122" t="e">
        <f>#REF!</f>
        <v>#REF!</v>
      </c>
    </row>
    <row r="1611" spans="1:10" s="12" customFormat="1" ht="14.25" outlineLevel="1">
      <c r="A1611" s="7" t="s">
        <v>2102</v>
      </c>
      <c r="B1611" s="2" t="s">
        <v>270</v>
      </c>
      <c r="C1611" s="116" t="s">
        <v>2128</v>
      </c>
      <c r="D1611" s="117" t="s">
        <v>2260</v>
      </c>
      <c r="E1611" s="118" t="s">
        <v>86</v>
      </c>
      <c r="F1611" s="133">
        <v>8</v>
      </c>
      <c r="G1611" s="41"/>
      <c r="H1611" s="3">
        <f>ROUND(_xlfn.IFERROR(F1611*G1611," - "),2)</f>
        <v>0</v>
      </c>
      <c r="I1611" s="121" t="e">
        <f>H1611/$G$1758</f>
        <v>#DIV/0!</v>
      </c>
      <c r="J1611" s="122" t="e">
        <f>#REF!</f>
        <v>#REF!</v>
      </c>
    </row>
    <row r="1612" spans="1:10" s="12" customFormat="1" ht="25.5" outlineLevel="1">
      <c r="A1612" s="7" t="s">
        <v>2103</v>
      </c>
      <c r="B1612" s="5" t="s">
        <v>268</v>
      </c>
      <c r="C1612" s="116" t="s">
        <v>2128</v>
      </c>
      <c r="D1612" s="117" t="s">
        <v>2261</v>
      </c>
      <c r="E1612" s="118" t="s">
        <v>86</v>
      </c>
      <c r="F1612" s="119">
        <v>10</v>
      </c>
      <c r="G1612" s="41"/>
      <c r="H1612" s="3">
        <f>ROUND(_xlfn.IFERROR(F1612*G1612," - "),2)</f>
        <v>0</v>
      </c>
      <c r="I1612" s="134" t="e">
        <f>H1612/$G$1758</f>
        <v>#DIV/0!</v>
      </c>
      <c r="J1612" s="122" t="e">
        <f>#REF!</f>
        <v>#REF!</v>
      </c>
    </row>
    <row r="1613" spans="1:10" s="12" customFormat="1" ht="14.25" outlineLevel="1">
      <c r="A1613" s="7" t="s">
        <v>2104</v>
      </c>
      <c r="B1613" s="5" t="s">
        <v>271</v>
      </c>
      <c r="C1613" s="116" t="s">
        <v>2128</v>
      </c>
      <c r="D1613" s="117" t="s">
        <v>2262</v>
      </c>
      <c r="E1613" s="118" t="s">
        <v>86</v>
      </c>
      <c r="F1613" s="119">
        <v>8</v>
      </c>
      <c r="G1613" s="41"/>
      <c r="H1613" s="3">
        <f>ROUND(_xlfn.IFERROR(F1613*G1613," - "),2)</f>
        <v>0</v>
      </c>
      <c r="I1613" s="134" t="e">
        <f>H1613/$G$1758</f>
        <v>#DIV/0!</v>
      </c>
      <c r="J1613" s="122" t="e">
        <f>#REF!</f>
        <v>#REF!</v>
      </c>
    </row>
    <row r="1614" spans="1:10" s="12" customFormat="1" ht="14.25" outlineLevel="1">
      <c r="A1614" s="7" t="s">
        <v>2105</v>
      </c>
      <c r="B1614" s="5" t="s">
        <v>73</v>
      </c>
      <c r="C1614" s="116" t="s">
        <v>1856</v>
      </c>
      <c r="D1614" s="117" t="s">
        <v>2263</v>
      </c>
      <c r="E1614" s="118" t="s">
        <v>86</v>
      </c>
      <c r="F1614" s="119">
        <v>5</v>
      </c>
      <c r="G1614" s="41"/>
      <c r="H1614" s="3">
        <f>ROUND(_xlfn.IFERROR(F1614*G1614," - "),2)</f>
        <v>0</v>
      </c>
      <c r="I1614" s="134" t="e">
        <f>H1614/$G$1758</f>
        <v>#DIV/0!</v>
      </c>
      <c r="J1614" s="122" t="e">
        <f>#REF!</f>
        <v>#REF!</v>
      </c>
    </row>
    <row r="1615" spans="1:10" s="12" customFormat="1" ht="14.25" outlineLevel="1">
      <c r="A1615" s="7" t="s">
        <v>2106</v>
      </c>
      <c r="B1615" s="5" t="s">
        <v>248</v>
      </c>
      <c r="C1615" s="116" t="s">
        <v>2128</v>
      </c>
      <c r="D1615" s="117" t="s">
        <v>2129</v>
      </c>
      <c r="E1615" s="118" t="s">
        <v>2130</v>
      </c>
      <c r="F1615" s="119">
        <v>1.52</v>
      </c>
      <c r="G1615" s="41"/>
      <c r="H1615" s="3">
        <f>ROUND(_xlfn.IFERROR(F1615*G1615," - "),2)</f>
        <v>0</v>
      </c>
      <c r="I1615" s="134" t="e">
        <f>H1615/$G$1758</f>
        <v>#DIV/0!</v>
      </c>
      <c r="J1615" s="122" t="e">
        <f>#REF!</f>
        <v>#REF!</v>
      </c>
    </row>
    <row r="1616" spans="1:10" s="12" customFormat="1" ht="14.25" outlineLevel="1">
      <c r="A1616" s="7" t="s">
        <v>2107</v>
      </c>
      <c r="B1616" s="5" t="s">
        <v>273</v>
      </c>
      <c r="C1616" s="116" t="s">
        <v>2128</v>
      </c>
      <c r="D1616" s="117" t="s">
        <v>2256</v>
      </c>
      <c r="E1616" s="118" t="s">
        <v>2130</v>
      </c>
      <c r="F1616" s="119">
        <v>0.1</v>
      </c>
      <c r="G1616" s="41"/>
      <c r="H1616" s="3">
        <f>ROUND(_xlfn.IFERROR(F1616*G1616," - "),2)</f>
        <v>0</v>
      </c>
      <c r="I1616" s="134" t="e">
        <f>H1616/$G$1758</f>
        <v>#DIV/0!</v>
      </c>
      <c r="J1616" s="122" t="e">
        <f>#REF!</f>
        <v>#REF!</v>
      </c>
    </row>
    <row r="1617" spans="1:10" s="12" customFormat="1" ht="14.25" outlineLevel="1">
      <c r="A1617" s="7" t="s">
        <v>2108</v>
      </c>
      <c r="B1617" s="5" t="s">
        <v>269</v>
      </c>
      <c r="C1617" s="116" t="s">
        <v>2128</v>
      </c>
      <c r="D1617" s="117" t="s">
        <v>2264</v>
      </c>
      <c r="E1617" s="118" t="s">
        <v>86</v>
      </c>
      <c r="F1617" s="119">
        <v>5</v>
      </c>
      <c r="G1617" s="41"/>
      <c r="H1617" s="3">
        <f>ROUND(_xlfn.IFERROR(F1617*G1617," - "),2)</f>
        <v>0</v>
      </c>
      <c r="I1617" s="134" t="e">
        <f>H1617/$G$1758</f>
        <v>#DIV/0!</v>
      </c>
      <c r="J1617" s="122" t="e">
        <f>#REF!</f>
        <v>#REF!</v>
      </c>
    </row>
    <row r="1618" spans="1:10" s="12" customFormat="1" ht="38.25" outlineLevel="1">
      <c r="A1618" s="7" t="s">
        <v>2109</v>
      </c>
      <c r="B1618" s="5" t="s">
        <v>298</v>
      </c>
      <c r="C1618" s="116" t="s">
        <v>2128</v>
      </c>
      <c r="D1618" s="117" t="s">
        <v>2265</v>
      </c>
      <c r="E1618" s="118" t="s">
        <v>86</v>
      </c>
      <c r="F1618" s="119">
        <v>9</v>
      </c>
      <c r="G1618" s="41"/>
      <c r="H1618" s="3">
        <f>ROUND(_xlfn.IFERROR(F1618*G1618," - "),2)</f>
        <v>0</v>
      </c>
      <c r="I1618" s="134" t="e">
        <f>H1618/$G$1758</f>
        <v>#DIV/0!</v>
      </c>
      <c r="J1618" s="122" t="e">
        <f>#REF!</f>
        <v>#REF!</v>
      </c>
    </row>
    <row r="1619" spans="1:10" s="12" customFormat="1" ht="25.5" outlineLevel="1">
      <c r="A1619" s="7" t="s">
        <v>2110</v>
      </c>
      <c r="B1619" s="5" t="s">
        <v>250</v>
      </c>
      <c r="C1619" s="116" t="s">
        <v>2128</v>
      </c>
      <c r="D1619" s="117" t="s">
        <v>2309</v>
      </c>
      <c r="E1619" s="118" t="s">
        <v>86</v>
      </c>
      <c r="F1619" s="119">
        <v>6</v>
      </c>
      <c r="G1619" s="41"/>
      <c r="H1619" s="3">
        <f>ROUND(_xlfn.IFERROR(F1619*G1619," - "),2)</f>
        <v>0</v>
      </c>
      <c r="I1619" s="134" t="e">
        <f>H1619/$G$1758</f>
        <v>#DIV/0!</v>
      </c>
      <c r="J1619" s="122" t="e">
        <f>#REF!</f>
        <v>#REF!</v>
      </c>
    </row>
    <row r="1620" spans="1:10" s="12" customFormat="1" ht="25.5" outlineLevel="1">
      <c r="A1620" s="7" t="s">
        <v>2111</v>
      </c>
      <c r="B1620" s="5" t="s">
        <v>249</v>
      </c>
      <c r="C1620" s="116" t="s">
        <v>2128</v>
      </c>
      <c r="D1620" s="117" t="s">
        <v>2266</v>
      </c>
      <c r="E1620" s="118" t="s">
        <v>86</v>
      </c>
      <c r="F1620" s="119">
        <v>3</v>
      </c>
      <c r="G1620" s="41"/>
      <c r="H1620" s="3">
        <f>ROUND(_xlfn.IFERROR(F1620*G1620," - "),2)</f>
        <v>0</v>
      </c>
      <c r="I1620" s="134" t="e">
        <f>H1620/$G$1758</f>
        <v>#DIV/0!</v>
      </c>
      <c r="J1620" s="122" t="e">
        <f>#REF!</f>
        <v>#REF!</v>
      </c>
    </row>
    <row r="1621" spans="1:10" s="12" customFormat="1" ht="25.5" outlineLevel="1">
      <c r="A1621" s="7" t="s">
        <v>2112</v>
      </c>
      <c r="B1621" s="5" t="s">
        <v>251</v>
      </c>
      <c r="C1621" s="116" t="s">
        <v>2128</v>
      </c>
      <c r="D1621" s="117" t="s">
        <v>2267</v>
      </c>
      <c r="E1621" s="118" t="s">
        <v>86</v>
      </c>
      <c r="F1621" s="119">
        <v>12</v>
      </c>
      <c r="G1621" s="41"/>
      <c r="H1621" s="3">
        <f>ROUND(_xlfn.IFERROR(F1621*G1621," - "),2)</f>
        <v>0</v>
      </c>
      <c r="I1621" s="134" t="e">
        <f>H1621/$G$1758</f>
        <v>#DIV/0!</v>
      </c>
      <c r="J1621" s="122" t="e">
        <f>#REF!</f>
        <v>#REF!</v>
      </c>
    </row>
    <row r="1622" spans="1:10" s="12" customFormat="1" ht="25.5" outlineLevel="1">
      <c r="A1622" s="7" t="s">
        <v>2113</v>
      </c>
      <c r="B1622" s="17" t="s">
        <v>252</v>
      </c>
      <c r="C1622" s="116" t="s">
        <v>2128</v>
      </c>
      <c r="D1622" s="117" t="s">
        <v>2268</v>
      </c>
      <c r="E1622" s="118" t="s">
        <v>660</v>
      </c>
      <c r="F1622" s="119">
        <v>10</v>
      </c>
      <c r="G1622" s="41"/>
      <c r="H1622" s="3">
        <f>ROUND(_xlfn.IFERROR(F1622*G1622," - "),2)</f>
        <v>0</v>
      </c>
      <c r="I1622" s="134" t="e">
        <f>H1622/$G$1758</f>
        <v>#DIV/0!</v>
      </c>
      <c r="J1622" s="122" t="e">
        <f>#REF!</f>
        <v>#REF!</v>
      </c>
    </row>
    <row r="1623" spans="1:10" s="12" customFormat="1" ht="25.5" outlineLevel="1">
      <c r="A1623" s="7" t="s">
        <v>2114</v>
      </c>
      <c r="B1623" s="17" t="s">
        <v>214</v>
      </c>
      <c r="C1623" s="116" t="s">
        <v>2128</v>
      </c>
      <c r="D1623" s="117" t="s">
        <v>2310</v>
      </c>
      <c r="E1623" s="118" t="s">
        <v>660</v>
      </c>
      <c r="F1623" s="119">
        <v>216.1</v>
      </c>
      <c r="G1623" s="41"/>
      <c r="H1623" s="3">
        <f>ROUND(_xlfn.IFERROR(F1623*G1623," - "),2)</f>
        <v>0</v>
      </c>
      <c r="I1623" s="134" t="e">
        <f>H1623/$G$1758</f>
        <v>#DIV/0!</v>
      </c>
      <c r="J1623" s="122" t="e">
        <f>#REF!</f>
        <v>#REF!</v>
      </c>
    </row>
    <row r="1624" spans="1:10" s="12" customFormat="1" ht="14.25" outlineLevel="1">
      <c r="A1624" s="7" t="s">
        <v>2115</v>
      </c>
      <c r="B1624" s="17" t="s">
        <v>72</v>
      </c>
      <c r="C1624" s="116" t="s">
        <v>1856</v>
      </c>
      <c r="D1624" s="117" t="s">
        <v>2312</v>
      </c>
      <c r="E1624" s="118" t="s">
        <v>660</v>
      </c>
      <c r="F1624" s="119">
        <v>19.96</v>
      </c>
      <c r="G1624" s="41"/>
      <c r="H1624" s="3">
        <f>ROUND(_xlfn.IFERROR(F1624*G1624," - "),2)</f>
        <v>0</v>
      </c>
      <c r="I1624" s="134" t="e">
        <f>H1624/$G$1758</f>
        <v>#DIV/0!</v>
      </c>
      <c r="J1624" s="122" t="e">
        <f>#REF!</f>
        <v>#REF!</v>
      </c>
    </row>
    <row r="1625" spans="1:10" s="12" customFormat="1" ht="25.5" outlineLevel="1">
      <c r="A1625" s="7" t="s">
        <v>2116</v>
      </c>
      <c r="B1625" s="17" t="s">
        <v>1150</v>
      </c>
      <c r="C1625" s="116" t="s">
        <v>1856</v>
      </c>
      <c r="D1625" s="117" t="s">
        <v>2369</v>
      </c>
      <c r="E1625" s="118" t="s">
        <v>660</v>
      </c>
      <c r="F1625" s="119">
        <v>18.77</v>
      </c>
      <c r="G1625" s="41"/>
      <c r="H1625" s="3">
        <f>ROUND(_xlfn.IFERROR(F1625*G1625," - "),2)</f>
        <v>0</v>
      </c>
      <c r="I1625" s="134" t="e">
        <f>H1625/$G$1758</f>
        <v>#DIV/0!</v>
      </c>
      <c r="J1625" s="122" t="e">
        <f>#REF!</f>
        <v>#REF!</v>
      </c>
    </row>
    <row r="1626" spans="1:10" s="12" customFormat="1" ht="25.5" outlineLevel="1">
      <c r="A1626" s="7" t="s">
        <v>2117</v>
      </c>
      <c r="B1626" s="17" t="s">
        <v>317</v>
      </c>
      <c r="C1626" s="116" t="s">
        <v>1856</v>
      </c>
      <c r="D1626" s="117" t="s">
        <v>2313</v>
      </c>
      <c r="E1626" s="118" t="s">
        <v>660</v>
      </c>
      <c r="F1626" s="119">
        <v>6.47</v>
      </c>
      <c r="G1626" s="41"/>
      <c r="H1626" s="3">
        <f>ROUND(_xlfn.IFERROR(F1626*G1626," - "),2)</f>
        <v>0</v>
      </c>
      <c r="I1626" s="134" t="e">
        <f>H1626/$G$1758</f>
        <v>#DIV/0!</v>
      </c>
      <c r="J1626" s="122" t="e">
        <f>#REF!</f>
        <v>#REF!</v>
      </c>
    </row>
    <row r="1627" spans="1:10" s="12" customFormat="1" ht="25.5" outlineLevel="1">
      <c r="A1627" s="7" t="s">
        <v>2118</v>
      </c>
      <c r="B1627" s="17" t="s">
        <v>661</v>
      </c>
      <c r="C1627" s="116" t="s">
        <v>1856</v>
      </c>
      <c r="D1627" s="117" t="s">
        <v>2370</v>
      </c>
      <c r="E1627" s="118" t="s">
        <v>660</v>
      </c>
      <c r="F1627" s="119">
        <v>11.67</v>
      </c>
      <c r="G1627" s="41"/>
      <c r="H1627" s="3">
        <f>ROUND(_xlfn.IFERROR(F1627*G1627," - "),2)</f>
        <v>0</v>
      </c>
      <c r="I1627" s="134" t="e">
        <f>H1627/$G$1758</f>
        <v>#DIV/0!</v>
      </c>
      <c r="J1627" s="122" t="e">
        <f>#REF!</f>
        <v>#REF!</v>
      </c>
    </row>
    <row r="1628" spans="1:10" s="12" customFormat="1" ht="14.25" outlineLevel="1">
      <c r="A1628" s="7" t="s">
        <v>2119</v>
      </c>
      <c r="B1628" s="2" t="s">
        <v>851</v>
      </c>
      <c r="C1628" s="116" t="s">
        <v>1856</v>
      </c>
      <c r="D1628" s="117" t="s">
        <v>2314</v>
      </c>
      <c r="E1628" s="118" t="s">
        <v>2130</v>
      </c>
      <c r="F1628" s="119">
        <v>33.76</v>
      </c>
      <c r="G1628" s="41"/>
      <c r="H1628" s="3">
        <f>ROUND(_xlfn.IFERROR(F1628*G1628," - "),2)</f>
        <v>0</v>
      </c>
      <c r="I1628" s="134" t="e">
        <f>H1628/$G$1758</f>
        <v>#DIV/0!</v>
      </c>
      <c r="J1628" s="122" t="e">
        <f>#REF!</f>
        <v>#REF!</v>
      </c>
    </row>
    <row r="1629" spans="1:10" s="12" customFormat="1" ht="14.25" outlineLevel="1">
      <c r="A1629" s="7" t="s">
        <v>2120</v>
      </c>
      <c r="B1629" s="5" t="s">
        <v>852</v>
      </c>
      <c r="C1629" s="116" t="s">
        <v>1856</v>
      </c>
      <c r="D1629" s="117" t="s">
        <v>2315</v>
      </c>
      <c r="E1629" s="118" t="s">
        <v>2130</v>
      </c>
      <c r="F1629" s="119">
        <v>8.77</v>
      </c>
      <c r="G1629" s="41"/>
      <c r="H1629" s="3">
        <f>ROUND(_xlfn.IFERROR(F1629*G1629," - "),2)</f>
        <v>0</v>
      </c>
      <c r="I1629" s="134" t="e">
        <f>H1629/$G$1758</f>
        <v>#DIV/0!</v>
      </c>
      <c r="J1629" s="122" t="e">
        <f>#REF!</f>
        <v>#REF!</v>
      </c>
    </row>
    <row r="1630" spans="1:10" s="12" customFormat="1" ht="25.5" outlineLevel="1">
      <c r="A1630" s="7" t="s">
        <v>2121</v>
      </c>
      <c r="B1630" s="22" t="s">
        <v>1496</v>
      </c>
      <c r="C1630" s="142"/>
      <c r="D1630" s="117" t="s">
        <v>689</v>
      </c>
      <c r="E1630" s="118" t="s">
        <v>86</v>
      </c>
      <c r="F1630" s="129">
        <v>1</v>
      </c>
      <c r="G1630" s="42"/>
      <c r="H1630" s="21">
        <f>ROUND(_xlfn.IFERROR(F1630*G1630," - "),2)</f>
        <v>0</v>
      </c>
      <c r="I1630" s="143" t="e">
        <f>H1630/$G$1758</f>
        <v>#DIV/0!</v>
      </c>
      <c r="J1630" s="122" t="e">
        <f>#REF!</f>
        <v>#REF!</v>
      </c>
    </row>
    <row r="1631" spans="1:10" s="12" customFormat="1" ht="14.25" outlineLevel="1">
      <c r="A1631" s="266" t="s">
        <v>2122</v>
      </c>
      <c r="B1631" s="263"/>
      <c r="C1631" s="125"/>
      <c r="D1631" s="141" t="s">
        <v>1133</v>
      </c>
      <c r="E1631" s="127">
        <f>SUM(H1632:H1633)</f>
        <v>0</v>
      </c>
      <c r="F1631" s="127"/>
      <c r="G1631" s="127"/>
      <c r="H1631" s="127"/>
      <c r="I1631" s="128" t="e">
        <f>E1631/$G$1758</f>
        <v>#DIV/0!</v>
      </c>
      <c r="J1631" s="122" t="e">
        <f>#REF!</f>
        <v>#REF!</v>
      </c>
    </row>
    <row r="1632" spans="1:10" s="12" customFormat="1" ht="14.25" outlineLevel="1">
      <c r="A1632" s="7" t="s">
        <v>2123</v>
      </c>
      <c r="B1632" s="23" t="s">
        <v>1028</v>
      </c>
      <c r="C1632" s="116" t="s">
        <v>1856</v>
      </c>
      <c r="D1632" s="117" t="s">
        <v>2280</v>
      </c>
      <c r="E1632" s="118" t="s">
        <v>2130</v>
      </c>
      <c r="F1632" s="129">
        <v>600</v>
      </c>
      <c r="G1632" s="41"/>
      <c r="H1632" s="3">
        <f>ROUND(_xlfn.IFERROR(F1632*G1632," - "),2)</f>
        <v>0</v>
      </c>
      <c r="I1632" s="123" t="e">
        <f>H1632/$G$1758</f>
        <v>#DIV/0!</v>
      </c>
      <c r="J1632" s="122" t="e">
        <f>#REF!</f>
        <v>#REF!</v>
      </c>
    </row>
    <row r="1633" spans="1:10" ht="13.5" outlineLevel="1" thickBot="1">
      <c r="A1633" s="7" t="s">
        <v>2124</v>
      </c>
      <c r="B1633" s="18" t="s">
        <v>850</v>
      </c>
      <c r="C1633" s="116" t="s">
        <v>1856</v>
      </c>
      <c r="D1633" s="117" t="s">
        <v>2281</v>
      </c>
      <c r="E1633" s="118" t="s">
        <v>2130</v>
      </c>
      <c r="F1633" s="129">
        <v>2265.43</v>
      </c>
      <c r="G1633" s="41"/>
      <c r="H1633" s="3">
        <f>ROUND(_xlfn.IFERROR(F1633*G1633," - "),2)</f>
        <v>0</v>
      </c>
      <c r="I1633" s="123" t="e">
        <f>H1633/$G$1758</f>
        <v>#DIV/0!</v>
      </c>
      <c r="J1633" s="122" t="e">
        <f>#REF!</f>
        <v>#REF!</v>
      </c>
    </row>
    <row r="1634" spans="1:10" s="13" customFormat="1" ht="15.75" thickBot="1">
      <c r="A1634" s="264">
        <v>11</v>
      </c>
      <c r="B1634" s="265"/>
      <c r="C1634" s="106"/>
      <c r="D1634" s="107" t="s">
        <v>1852</v>
      </c>
      <c r="E1634" s="108">
        <f>ROUND(SUM(E1635+E1639+E1645+E1652+E1662+E1669+E1675+E1689+E1697+E1711+E1728+E1734+E1755),2)</f>
        <v>0</v>
      </c>
      <c r="F1634" s="108"/>
      <c r="G1634" s="108"/>
      <c r="H1634" s="109"/>
      <c r="I1634" s="110" t="e">
        <f>E1634/$G$1758</f>
        <v>#DIV/0!</v>
      </c>
      <c r="J1634" s="111" t="e">
        <f>#REF!</f>
        <v>#REF!</v>
      </c>
    </row>
    <row r="1635" spans="1:10" s="12" customFormat="1" ht="14.25" outlineLevel="1">
      <c r="A1635" s="267" t="s">
        <v>136</v>
      </c>
      <c r="B1635" s="268"/>
      <c r="C1635" s="112"/>
      <c r="D1635" s="113" t="s">
        <v>18</v>
      </c>
      <c r="E1635" s="114">
        <f>SUM(H1636:H1638)</f>
        <v>0</v>
      </c>
      <c r="F1635" s="114"/>
      <c r="G1635" s="114"/>
      <c r="H1635" s="114"/>
      <c r="I1635" s="115" t="e">
        <f>E1635/$G$1758</f>
        <v>#DIV/0!</v>
      </c>
      <c r="J1635" s="122" t="e">
        <f>#REF!</f>
        <v>#REF!</v>
      </c>
    </row>
    <row r="1636" spans="1:10" s="12" customFormat="1" ht="14.25" outlineLevel="1">
      <c r="A1636" s="7" t="s">
        <v>137</v>
      </c>
      <c r="B1636" s="2" t="s">
        <v>284</v>
      </c>
      <c r="C1636" s="116" t="s">
        <v>2128</v>
      </c>
      <c r="D1636" s="117" t="s">
        <v>2141</v>
      </c>
      <c r="E1636" s="118" t="s">
        <v>86</v>
      </c>
      <c r="F1636" s="124">
        <v>5</v>
      </c>
      <c r="G1636" s="41"/>
      <c r="H1636" s="3">
        <f>ROUND(_xlfn.IFERROR(F1636*G1636," - "),2)</f>
        <v>0</v>
      </c>
      <c r="I1636" s="121" t="e">
        <f>H1636/$G$1758</f>
        <v>#DIV/0!</v>
      </c>
      <c r="J1636" s="122" t="e">
        <f>#REF!</f>
        <v>#REF!</v>
      </c>
    </row>
    <row r="1637" spans="1:10" s="12" customFormat="1" ht="14.25" outlineLevel="1">
      <c r="A1637" s="7" t="s">
        <v>138</v>
      </c>
      <c r="B1637" s="4" t="s">
        <v>285</v>
      </c>
      <c r="C1637" s="116" t="s">
        <v>2128</v>
      </c>
      <c r="D1637" s="117" t="s">
        <v>2142</v>
      </c>
      <c r="E1637" s="118" t="s">
        <v>86</v>
      </c>
      <c r="F1637" s="119">
        <v>5</v>
      </c>
      <c r="G1637" s="41"/>
      <c r="H1637" s="3">
        <f>ROUND(_xlfn.IFERROR(F1637*G1637," - "),2)</f>
        <v>0</v>
      </c>
      <c r="I1637" s="123" t="e">
        <f>H1637/$G$1758</f>
        <v>#DIV/0!</v>
      </c>
      <c r="J1637" s="122" t="e">
        <f>#REF!</f>
        <v>#REF!</v>
      </c>
    </row>
    <row r="1638" spans="1:10" s="12" customFormat="1" ht="14.25" outlineLevel="1">
      <c r="A1638" s="7" t="s">
        <v>652</v>
      </c>
      <c r="B1638" s="4" t="s">
        <v>286</v>
      </c>
      <c r="C1638" s="116" t="s">
        <v>2128</v>
      </c>
      <c r="D1638" s="117" t="s">
        <v>2143</v>
      </c>
      <c r="E1638" s="118" t="s">
        <v>86</v>
      </c>
      <c r="F1638" s="119">
        <v>5</v>
      </c>
      <c r="G1638" s="41"/>
      <c r="H1638" s="3">
        <f>ROUND(_xlfn.IFERROR(F1638*G1638," - "),2)</f>
        <v>0</v>
      </c>
      <c r="I1638" s="123" t="e">
        <f>H1638/$G$1758</f>
        <v>#DIV/0!</v>
      </c>
      <c r="J1638" s="122" t="e">
        <f>#REF!</f>
        <v>#REF!</v>
      </c>
    </row>
    <row r="1639" spans="1:10" s="12" customFormat="1" ht="14.25" outlineLevel="1">
      <c r="A1639" s="262" t="s">
        <v>139</v>
      </c>
      <c r="B1639" s="263"/>
      <c r="C1639" s="125"/>
      <c r="D1639" s="126" t="s">
        <v>770</v>
      </c>
      <c r="E1639" s="127">
        <f>SUM(H1640:H1644)</f>
        <v>0</v>
      </c>
      <c r="F1639" s="127"/>
      <c r="G1639" s="127"/>
      <c r="H1639" s="127"/>
      <c r="I1639" s="128" t="e">
        <f>E1639/$G$1758</f>
        <v>#DIV/0!</v>
      </c>
      <c r="J1639" s="122" t="e">
        <f>#REF!</f>
        <v>#REF!</v>
      </c>
    </row>
    <row r="1640" spans="1:10" s="12" customFormat="1" ht="14.25" outlineLevel="1">
      <c r="A1640" s="7" t="s">
        <v>140</v>
      </c>
      <c r="B1640" s="17" t="s">
        <v>196</v>
      </c>
      <c r="C1640" s="116" t="s">
        <v>2128</v>
      </c>
      <c r="D1640" s="117" t="s">
        <v>2144</v>
      </c>
      <c r="E1640" s="118" t="s">
        <v>2130</v>
      </c>
      <c r="F1640" s="124">
        <v>6</v>
      </c>
      <c r="G1640" s="41"/>
      <c r="H1640" s="3">
        <f>ROUND(_xlfn.IFERROR(F1640*G1640," - "),2)</f>
        <v>0</v>
      </c>
      <c r="I1640" s="121" t="e">
        <f>H1640/$G$1758</f>
        <v>#DIV/0!</v>
      </c>
      <c r="J1640" s="122" t="e">
        <f>#REF!</f>
        <v>#REF!</v>
      </c>
    </row>
    <row r="1641" spans="1:10" s="12" customFormat="1" ht="14.25" outlineLevel="1">
      <c r="A1641" s="7" t="s">
        <v>176</v>
      </c>
      <c r="B1641" s="17" t="s">
        <v>341</v>
      </c>
      <c r="C1641" s="116" t="s">
        <v>1856</v>
      </c>
      <c r="D1641" s="117" t="s">
        <v>2145</v>
      </c>
      <c r="E1641" s="118" t="s">
        <v>86</v>
      </c>
      <c r="F1641" s="129">
        <v>10</v>
      </c>
      <c r="G1641" s="41"/>
      <c r="H1641" s="3">
        <f>ROUND(_xlfn.IFERROR(F1641*G1641," - "),2)</f>
        <v>0</v>
      </c>
      <c r="I1641" s="123" t="e">
        <f>H1641/$G$1758</f>
        <v>#DIV/0!</v>
      </c>
      <c r="J1641" s="122" t="e">
        <f>#REF!</f>
        <v>#REF!</v>
      </c>
    </row>
    <row r="1642" spans="1:10" s="12" customFormat="1" ht="25.5" outlineLevel="1">
      <c r="A1642" s="7" t="s">
        <v>142</v>
      </c>
      <c r="B1642" s="17" t="s">
        <v>1025</v>
      </c>
      <c r="C1642" s="116" t="s">
        <v>1856</v>
      </c>
      <c r="D1642" s="117" t="s">
        <v>2146</v>
      </c>
      <c r="E1642" s="118" t="s">
        <v>660</v>
      </c>
      <c r="F1642" s="129">
        <v>50</v>
      </c>
      <c r="G1642" s="41"/>
      <c r="H1642" s="3">
        <f>ROUND(_xlfn.IFERROR(F1642*G1642," - "),2)</f>
        <v>0</v>
      </c>
      <c r="I1642" s="123" t="e">
        <f>H1642/$G$1758</f>
        <v>#DIV/0!</v>
      </c>
      <c r="J1642" s="122" t="e">
        <f>#REF!</f>
        <v>#REF!</v>
      </c>
    </row>
    <row r="1643" spans="1:10" s="12" customFormat="1" ht="25.5" outlineLevel="1">
      <c r="A1643" s="7" t="s">
        <v>144</v>
      </c>
      <c r="B1643" s="17" t="s">
        <v>736</v>
      </c>
      <c r="C1643" s="116" t="s">
        <v>1856</v>
      </c>
      <c r="D1643" s="117" t="s">
        <v>2147</v>
      </c>
      <c r="E1643" s="118" t="s">
        <v>2130</v>
      </c>
      <c r="F1643" s="129">
        <v>30</v>
      </c>
      <c r="G1643" s="41"/>
      <c r="H1643" s="3">
        <f>ROUND(_xlfn.IFERROR(F1643*G1643," - "),2)</f>
        <v>0</v>
      </c>
      <c r="I1643" s="123" t="e">
        <f>H1643/$G$1758</f>
        <v>#DIV/0!</v>
      </c>
      <c r="J1643" s="122" t="e">
        <f>#REF!</f>
        <v>#REF!</v>
      </c>
    </row>
    <row r="1644" spans="1:10" s="12" customFormat="1" ht="14.25" outlineLevel="1">
      <c r="A1644" s="7" t="s">
        <v>146</v>
      </c>
      <c r="B1644" s="17" t="s">
        <v>737</v>
      </c>
      <c r="C1644" s="116" t="s">
        <v>1856</v>
      </c>
      <c r="D1644" s="117" t="s">
        <v>2148</v>
      </c>
      <c r="E1644" s="118" t="s">
        <v>2130</v>
      </c>
      <c r="F1644" s="129">
        <v>30</v>
      </c>
      <c r="G1644" s="41"/>
      <c r="H1644" s="3">
        <f>ROUND(_xlfn.IFERROR(F1644*G1644," - "),2)</f>
        <v>0</v>
      </c>
      <c r="I1644" s="123" t="e">
        <f>H1644/$G$1758</f>
        <v>#DIV/0!</v>
      </c>
      <c r="J1644" s="122" t="e">
        <f>#REF!</f>
        <v>#REF!</v>
      </c>
    </row>
    <row r="1645" spans="1:10" s="12" customFormat="1" ht="14.25" outlineLevel="1">
      <c r="A1645" s="259" t="s">
        <v>148</v>
      </c>
      <c r="B1645" s="261"/>
      <c r="C1645" s="130"/>
      <c r="D1645" s="131" t="s">
        <v>751</v>
      </c>
      <c r="E1645" s="132">
        <f>SUM(H1646:H1651)</f>
        <v>0</v>
      </c>
      <c r="F1645" s="127"/>
      <c r="G1645" s="127"/>
      <c r="H1645" s="127"/>
      <c r="I1645" s="128" t="e">
        <f>E1645/$G$1758</f>
        <v>#DIV/0!</v>
      </c>
      <c r="J1645" s="122" t="e">
        <f>#REF!</f>
        <v>#REF!</v>
      </c>
    </row>
    <row r="1646" spans="1:10" s="12" customFormat="1" ht="14.25" outlineLevel="1">
      <c r="A1646" s="7" t="s">
        <v>149</v>
      </c>
      <c r="B1646" s="2" t="s">
        <v>199</v>
      </c>
      <c r="C1646" s="116" t="s">
        <v>2128</v>
      </c>
      <c r="D1646" s="117" t="s">
        <v>2282</v>
      </c>
      <c r="E1646" s="118" t="s">
        <v>2150</v>
      </c>
      <c r="F1646" s="133">
        <v>3.29</v>
      </c>
      <c r="G1646" s="41"/>
      <c r="H1646" s="3">
        <f>ROUND(_xlfn.IFERROR(F1646*G1646," - "),2)</f>
        <v>0</v>
      </c>
      <c r="I1646" s="121" t="e">
        <f>H1646/$G$1758</f>
        <v>#DIV/0!</v>
      </c>
      <c r="J1646" s="122" t="e">
        <f>#REF!</f>
        <v>#REF!</v>
      </c>
    </row>
    <row r="1647" spans="1:10" s="12" customFormat="1" ht="14.25" outlineLevel="1">
      <c r="A1647" s="7" t="s">
        <v>150</v>
      </c>
      <c r="B1647" s="5" t="s">
        <v>1854</v>
      </c>
      <c r="C1647" s="116" t="s">
        <v>1856</v>
      </c>
      <c r="D1647" s="117" t="s">
        <v>2416</v>
      </c>
      <c r="E1647" s="118" t="s">
        <v>660</v>
      </c>
      <c r="F1647" s="119">
        <v>7.4</v>
      </c>
      <c r="G1647" s="41"/>
      <c r="H1647" s="3">
        <f>ROUND(_xlfn.IFERROR(F1647*G1647," - "),2)</f>
        <v>0</v>
      </c>
      <c r="I1647" s="134" t="e">
        <f>H1647/$G$1758</f>
        <v>#DIV/0!</v>
      </c>
      <c r="J1647" s="122" t="e">
        <f>#REF!</f>
        <v>#REF!</v>
      </c>
    </row>
    <row r="1648" spans="1:10" s="12" customFormat="1" ht="14.25" outlineLevel="1">
      <c r="A1648" s="7" t="s">
        <v>151</v>
      </c>
      <c r="B1648" s="5" t="s">
        <v>1758</v>
      </c>
      <c r="C1648" s="116" t="s">
        <v>1856</v>
      </c>
      <c r="D1648" s="117" t="s">
        <v>2403</v>
      </c>
      <c r="E1648" s="118" t="s">
        <v>2130</v>
      </c>
      <c r="F1648" s="119">
        <v>72.15</v>
      </c>
      <c r="G1648" s="41"/>
      <c r="H1648" s="3">
        <f>ROUND(_xlfn.IFERROR(F1648*G1648," - "),2)</f>
        <v>0</v>
      </c>
      <c r="I1648" s="134" t="e">
        <f>H1648/$G$1758</f>
        <v>#DIV/0!</v>
      </c>
      <c r="J1648" s="122" t="e">
        <f>#REF!</f>
        <v>#REF!</v>
      </c>
    </row>
    <row r="1649" spans="1:10" s="12" customFormat="1" ht="14.25" outlineLevel="1">
      <c r="A1649" s="7" t="s">
        <v>152</v>
      </c>
      <c r="B1649" s="5" t="s">
        <v>332</v>
      </c>
      <c r="C1649" s="116" t="s">
        <v>1856</v>
      </c>
      <c r="D1649" s="135" t="s">
        <v>752</v>
      </c>
      <c r="E1649" s="118" t="s">
        <v>2130</v>
      </c>
      <c r="F1649" s="119">
        <v>214.65</v>
      </c>
      <c r="G1649" s="41"/>
      <c r="H1649" s="3">
        <f>ROUND(_xlfn.IFERROR(F1649*G1649," - "),2)</f>
        <v>0</v>
      </c>
      <c r="I1649" s="134" t="e">
        <f>H1649/$G$1758</f>
        <v>#DIV/0!</v>
      </c>
      <c r="J1649" s="122" t="e">
        <f>#REF!</f>
        <v>#REF!</v>
      </c>
    </row>
    <row r="1650" spans="1:10" s="12" customFormat="1" ht="25.5" outlineLevel="1">
      <c r="A1650" s="7" t="s">
        <v>1859</v>
      </c>
      <c r="B1650" s="5" t="s">
        <v>186</v>
      </c>
      <c r="C1650" s="116" t="s">
        <v>1856</v>
      </c>
      <c r="D1650" s="117" t="s">
        <v>2152</v>
      </c>
      <c r="E1650" s="118" t="s">
        <v>2150</v>
      </c>
      <c r="F1650" s="119">
        <v>2.82</v>
      </c>
      <c r="G1650" s="41"/>
      <c r="H1650" s="3">
        <f>ROUND(_xlfn.IFERROR(F1650*G1650," - "),2)</f>
        <v>0</v>
      </c>
      <c r="I1650" s="134" t="e">
        <f>H1650/$G$1758</f>
        <v>#DIV/0!</v>
      </c>
      <c r="J1650" s="122" t="e">
        <f>#REF!</f>
        <v>#REF!</v>
      </c>
    </row>
    <row r="1651" spans="1:10" s="12" customFormat="1" ht="14.25" outlineLevel="1">
      <c r="A1651" s="7" t="s">
        <v>1860</v>
      </c>
      <c r="B1651" s="5" t="s">
        <v>243</v>
      </c>
      <c r="C1651" s="116" t="s">
        <v>2128</v>
      </c>
      <c r="D1651" s="117" t="s">
        <v>2153</v>
      </c>
      <c r="E1651" s="118" t="s">
        <v>2150</v>
      </c>
      <c r="F1651" s="119">
        <v>0.37</v>
      </c>
      <c r="G1651" s="41"/>
      <c r="H1651" s="3">
        <f>ROUND(_xlfn.IFERROR(F1651*G1651," - "),2)</f>
        <v>0</v>
      </c>
      <c r="I1651" s="134" t="e">
        <f>H1651/$G$1758</f>
        <v>#DIV/0!</v>
      </c>
      <c r="J1651" s="122" t="e">
        <f>#REF!</f>
        <v>#REF!</v>
      </c>
    </row>
    <row r="1652" spans="1:10" s="12" customFormat="1" ht="14.25" outlineLevel="1">
      <c r="A1652" s="259" t="s">
        <v>168</v>
      </c>
      <c r="B1652" s="261"/>
      <c r="C1652" s="125"/>
      <c r="D1652" s="126" t="s">
        <v>1625</v>
      </c>
      <c r="E1652" s="127">
        <f>SUM(H1653:H1661)</f>
        <v>0</v>
      </c>
      <c r="F1652" s="127"/>
      <c r="G1652" s="127"/>
      <c r="H1652" s="127"/>
      <c r="I1652" s="128" t="e">
        <f>E1652/$G$1758</f>
        <v>#DIV/0!</v>
      </c>
      <c r="J1652" s="122" t="e">
        <f>#REF!</f>
        <v>#REF!</v>
      </c>
    </row>
    <row r="1653" spans="1:10" s="12" customFormat="1" ht="14.25" outlineLevel="1">
      <c r="A1653" s="7" t="s">
        <v>1861</v>
      </c>
      <c r="B1653" s="5" t="s">
        <v>1854</v>
      </c>
      <c r="C1653" s="116" t="s">
        <v>1856</v>
      </c>
      <c r="D1653" s="117" t="s">
        <v>2416</v>
      </c>
      <c r="E1653" s="118" t="s">
        <v>660</v>
      </c>
      <c r="F1653" s="133">
        <v>6.75</v>
      </c>
      <c r="G1653" s="41"/>
      <c r="H1653" s="3">
        <f>ROUND(_xlfn.IFERROR(F1653*G1653," - "),2)</f>
        <v>0</v>
      </c>
      <c r="I1653" s="121" t="e">
        <f>H1653/$G$1758</f>
        <v>#DIV/0!</v>
      </c>
      <c r="J1653" s="122" t="e">
        <f>#REF!</f>
        <v>#REF!</v>
      </c>
    </row>
    <row r="1654" spans="1:10" s="12" customFormat="1" ht="25.5" outlineLevel="1">
      <c r="A1654" s="7" t="s">
        <v>1862</v>
      </c>
      <c r="B1654" s="2" t="s">
        <v>1755</v>
      </c>
      <c r="C1654" s="116" t="s">
        <v>1856</v>
      </c>
      <c r="D1654" s="117" t="s">
        <v>2417</v>
      </c>
      <c r="E1654" s="118" t="s">
        <v>2130</v>
      </c>
      <c r="F1654" s="119">
        <v>80.16</v>
      </c>
      <c r="G1654" s="41"/>
      <c r="H1654" s="3">
        <f>ROUND(_xlfn.IFERROR(F1654*G1654," - "),2)</f>
        <v>0</v>
      </c>
      <c r="I1654" s="134" t="e">
        <f>H1654/$G$1758</f>
        <v>#DIV/0!</v>
      </c>
      <c r="J1654" s="122" t="e">
        <f>#REF!</f>
        <v>#REF!</v>
      </c>
    </row>
    <row r="1655" spans="1:10" s="12" customFormat="1" ht="14.25" outlineLevel="1">
      <c r="A1655" s="7" t="s">
        <v>1863</v>
      </c>
      <c r="B1655" s="2" t="s">
        <v>153</v>
      </c>
      <c r="C1655" s="116" t="s">
        <v>1856</v>
      </c>
      <c r="D1655" s="117" t="s">
        <v>2158</v>
      </c>
      <c r="E1655" s="118" t="s">
        <v>2130</v>
      </c>
      <c r="F1655" s="133">
        <v>6</v>
      </c>
      <c r="G1655" s="41"/>
      <c r="H1655" s="3">
        <f>ROUND(_xlfn.IFERROR(F1655*G1655," - "),2)</f>
        <v>0</v>
      </c>
      <c r="I1655" s="121" t="e">
        <f>H1655/$G$1758</f>
        <v>#DIV/0!</v>
      </c>
      <c r="J1655" s="122" t="e">
        <f>#REF!</f>
        <v>#REF!</v>
      </c>
    </row>
    <row r="1656" spans="1:10" s="12" customFormat="1" ht="14.25" outlineLevel="1">
      <c r="A1656" s="7" t="s">
        <v>1864</v>
      </c>
      <c r="B1656" s="5" t="s">
        <v>1246</v>
      </c>
      <c r="C1656" s="116" t="s">
        <v>1856</v>
      </c>
      <c r="D1656" s="117" t="s">
        <v>2161</v>
      </c>
      <c r="E1656" s="118" t="s">
        <v>2130</v>
      </c>
      <c r="F1656" s="119">
        <v>6.88</v>
      </c>
      <c r="G1656" s="41"/>
      <c r="H1656" s="3">
        <f>ROUND(_xlfn.IFERROR(F1656*G1656," - "),2)</f>
        <v>0</v>
      </c>
      <c r="I1656" s="134" t="e">
        <f>H1656/$G$1758</f>
        <v>#DIV/0!</v>
      </c>
      <c r="J1656" s="122" t="e">
        <f>#REF!</f>
        <v>#REF!</v>
      </c>
    </row>
    <row r="1657" spans="1:10" s="12" customFormat="1" ht="14.25" outlineLevel="1">
      <c r="A1657" s="7" t="s">
        <v>1865</v>
      </c>
      <c r="B1657" s="20" t="s">
        <v>1038</v>
      </c>
      <c r="C1657" s="116" t="s">
        <v>1856</v>
      </c>
      <c r="D1657" s="117" t="s">
        <v>2283</v>
      </c>
      <c r="E1657" s="118" t="s">
        <v>2130</v>
      </c>
      <c r="F1657" s="119">
        <v>32.69</v>
      </c>
      <c r="G1657" s="41"/>
      <c r="H1657" s="3">
        <f>ROUND(_xlfn.IFERROR(F1657*G1657," - "),2)</f>
        <v>0</v>
      </c>
      <c r="I1657" s="134" t="e">
        <f>H1657/$G$1758</f>
        <v>#DIV/0!</v>
      </c>
      <c r="J1657" s="122" t="e">
        <f>#REF!</f>
        <v>#REF!</v>
      </c>
    </row>
    <row r="1658" spans="1:10" s="12" customFormat="1" ht="14.25" outlineLevel="1">
      <c r="A1658" s="7" t="s">
        <v>1866</v>
      </c>
      <c r="B1658" s="5" t="s">
        <v>1040</v>
      </c>
      <c r="C1658" s="116" t="s">
        <v>1856</v>
      </c>
      <c r="D1658" s="117" t="s">
        <v>2160</v>
      </c>
      <c r="E1658" s="118" t="s">
        <v>2130</v>
      </c>
      <c r="F1658" s="119">
        <v>30.53</v>
      </c>
      <c r="G1658" s="41"/>
      <c r="H1658" s="3">
        <f>ROUND(_xlfn.IFERROR(F1658*G1658," - "),2)</f>
        <v>0</v>
      </c>
      <c r="I1658" s="134" t="e">
        <f>H1658/$G$1758</f>
        <v>#DIV/0!</v>
      </c>
      <c r="J1658" s="122" t="e">
        <f>#REF!</f>
        <v>#REF!</v>
      </c>
    </row>
    <row r="1659" spans="1:10" s="12" customFormat="1" ht="14.25" outlineLevel="1">
      <c r="A1659" s="7" t="s">
        <v>1867</v>
      </c>
      <c r="B1659" s="5" t="s">
        <v>639</v>
      </c>
      <c r="C1659" s="116" t="s">
        <v>1856</v>
      </c>
      <c r="D1659" s="117" t="s">
        <v>2178</v>
      </c>
      <c r="E1659" s="118" t="s">
        <v>659</v>
      </c>
      <c r="F1659" s="119">
        <v>80</v>
      </c>
      <c r="G1659" s="41"/>
      <c r="H1659" s="3">
        <f>ROUND(_xlfn.IFERROR(F1659*G1659," - "),2)</f>
        <v>0</v>
      </c>
      <c r="I1659" s="134" t="e">
        <f>H1659/$G$1758</f>
        <v>#DIV/0!</v>
      </c>
      <c r="J1659" s="122" t="e">
        <f>#REF!</f>
        <v>#REF!</v>
      </c>
    </row>
    <row r="1660" spans="1:10" s="12" customFormat="1" ht="14.25" outlineLevel="1">
      <c r="A1660" s="7" t="s">
        <v>1868</v>
      </c>
      <c r="B1660" s="5" t="s">
        <v>1039</v>
      </c>
      <c r="C1660" s="116" t="s">
        <v>1856</v>
      </c>
      <c r="D1660" s="117" t="s">
        <v>2284</v>
      </c>
      <c r="E1660" s="118" t="s">
        <v>2150</v>
      </c>
      <c r="F1660" s="119">
        <v>7.04</v>
      </c>
      <c r="G1660" s="41"/>
      <c r="H1660" s="3">
        <f>ROUND(_xlfn.IFERROR(F1660*G1660," - "),2)</f>
        <v>0</v>
      </c>
      <c r="I1660" s="134" t="e">
        <f>H1660/$G$1758</f>
        <v>#DIV/0!</v>
      </c>
      <c r="J1660" s="122" t="e">
        <f>#REF!</f>
        <v>#REF!</v>
      </c>
    </row>
    <row r="1661" spans="1:10" s="12" customFormat="1" ht="38.25" outlineLevel="1">
      <c r="A1661" s="7" t="s">
        <v>1869</v>
      </c>
      <c r="B1661" s="17" t="s">
        <v>305</v>
      </c>
      <c r="C1661" s="116" t="s">
        <v>2128</v>
      </c>
      <c r="D1661" s="135" t="s">
        <v>801</v>
      </c>
      <c r="E1661" s="118" t="s">
        <v>2130</v>
      </c>
      <c r="F1661" s="119">
        <v>64.87</v>
      </c>
      <c r="G1661" s="41"/>
      <c r="H1661" s="3">
        <f>ROUND(_xlfn.IFERROR(F1661*G1661," - "),2)</f>
        <v>0</v>
      </c>
      <c r="I1661" s="134" t="e">
        <f>H1661/$G$1758</f>
        <v>#DIV/0!</v>
      </c>
      <c r="J1661" s="122" t="e">
        <f>#REF!</f>
        <v>#REF!</v>
      </c>
    </row>
    <row r="1662" spans="1:10" s="12" customFormat="1" ht="14.25" outlineLevel="1">
      <c r="A1662" s="259" t="s">
        <v>241</v>
      </c>
      <c r="B1662" s="261"/>
      <c r="C1662" s="125"/>
      <c r="D1662" s="126" t="s">
        <v>1139</v>
      </c>
      <c r="E1662" s="127">
        <f>SUM(H1663:H1668)</f>
        <v>0</v>
      </c>
      <c r="F1662" s="127"/>
      <c r="G1662" s="127"/>
      <c r="H1662" s="127"/>
      <c r="I1662" s="128" t="e">
        <f>E1662/$G$1758</f>
        <v>#DIV/0!</v>
      </c>
      <c r="J1662" s="122" t="e">
        <f>#REF!</f>
        <v>#REF!</v>
      </c>
    </row>
    <row r="1663" spans="1:10" s="12" customFormat="1" ht="14.25" outlineLevel="1">
      <c r="A1663" s="7" t="s">
        <v>1870</v>
      </c>
      <c r="B1663" s="20" t="s">
        <v>757</v>
      </c>
      <c r="C1663" s="116" t="s">
        <v>1856</v>
      </c>
      <c r="D1663" s="117" t="s">
        <v>2183</v>
      </c>
      <c r="E1663" s="118" t="s">
        <v>660</v>
      </c>
      <c r="F1663" s="119">
        <v>3.18</v>
      </c>
      <c r="G1663" s="41"/>
      <c r="H1663" s="3">
        <f>ROUND(_xlfn.IFERROR(F1663*G1663," - "),2)</f>
        <v>0</v>
      </c>
      <c r="I1663" s="134" t="e">
        <f>H1663/$G$1758</f>
        <v>#DIV/0!</v>
      </c>
      <c r="J1663" s="122" t="e">
        <f>#REF!</f>
        <v>#REF!</v>
      </c>
    </row>
    <row r="1664" spans="1:10" s="12" customFormat="1" ht="25.5" outlineLevel="1">
      <c r="A1664" s="7" t="s">
        <v>1871</v>
      </c>
      <c r="B1664" s="20" t="s">
        <v>1640</v>
      </c>
      <c r="C1664" s="116" t="s">
        <v>1856</v>
      </c>
      <c r="D1664" s="135" t="s">
        <v>1829</v>
      </c>
      <c r="E1664" s="118" t="s">
        <v>2130</v>
      </c>
      <c r="F1664" s="119">
        <v>10.65</v>
      </c>
      <c r="G1664" s="41"/>
      <c r="H1664" s="3">
        <f>ROUND(_xlfn.IFERROR(F1664*G1664," - "),2)</f>
        <v>0</v>
      </c>
      <c r="I1664" s="134" t="e">
        <f>H1664/$G$1758</f>
        <v>#DIV/0!</v>
      </c>
      <c r="J1664" s="122" t="e">
        <f>#REF!</f>
        <v>#REF!</v>
      </c>
    </row>
    <row r="1665" spans="1:10" s="12" customFormat="1" ht="25.5" outlineLevel="1">
      <c r="A1665" s="7" t="s">
        <v>1872</v>
      </c>
      <c r="B1665" s="20" t="s">
        <v>1273</v>
      </c>
      <c r="C1665" s="116" t="s">
        <v>1856</v>
      </c>
      <c r="D1665" s="117" t="s">
        <v>2289</v>
      </c>
      <c r="E1665" s="118" t="s">
        <v>2130</v>
      </c>
      <c r="F1665" s="119">
        <v>4.44</v>
      </c>
      <c r="G1665" s="41"/>
      <c r="H1665" s="3">
        <f>ROUND(_xlfn.IFERROR(F1665*G1665," - "),2)</f>
        <v>0</v>
      </c>
      <c r="I1665" s="134" t="e">
        <f>H1665/$G$1758</f>
        <v>#DIV/0!</v>
      </c>
      <c r="J1665" s="122" t="e">
        <f>#REF!</f>
        <v>#REF!</v>
      </c>
    </row>
    <row r="1666" spans="1:10" s="12" customFormat="1" ht="14.25" outlineLevel="1">
      <c r="A1666" s="7" t="s">
        <v>1873</v>
      </c>
      <c r="B1666" s="5" t="s">
        <v>1038</v>
      </c>
      <c r="C1666" s="116" t="s">
        <v>1856</v>
      </c>
      <c r="D1666" s="117" t="s">
        <v>2283</v>
      </c>
      <c r="E1666" s="118" t="s">
        <v>2130</v>
      </c>
      <c r="F1666" s="119">
        <v>2.78</v>
      </c>
      <c r="G1666" s="41"/>
      <c r="H1666" s="3">
        <f>ROUND(_xlfn.IFERROR(F1666*G1666," - "),2)</f>
        <v>0</v>
      </c>
      <c r="I1666" s="134" t="e">
        <f>H1666/$G$1758</f>
        <v>#DIV/0!</v>
      </c>
      <c r="J1666" s="122" t="e">
        <f>#REF!</f>
        <v>#REF!</v>
      </c>
    </row>
    <row r="1667" spans="1:10" s="12" customFormat="1" ht="14.25" outlineLevel="1">
      <c r="A1667" s="7" t="s">
        <v>1874</v>
      </c>
      <c r="B1667" s="5" t="s">
        <v>639</v>
      </c>
      <c r="C1667" s="116" t="s">
        <v>1856</v>
      </c>
      <c r="D1667" s="117" t="s">
        <v>2178</v>
      </c>
      <c r="E1667" s="118" t="s">
        <v>659</v>
      </c>
      <c r="F1667" s="119">
        <v>50</v>
      </c>
      <c r="G1667" s="41"/>
      <c r="H1667" s="3">
        <f>ROUND(_xlfn.IFERROR(F1667*G1667," - "),2)</f>
        <v>0</v>
      </c>
      <c r="I1667" s="134" t="e">
        <f>H1667/$G$1758</f>
        <v>#DIV/0!</v>
      </c>
      <c r="J1667" s="122" t="e">
        <f>#REF!</f>
        <v>#REF!</v>
      </c>
    </row>
    <row r="1668" spans="1:10" s="12" customFormat="1" ht="14.25" outlineLevel="1">
      <c r="A1668" s="7" t="s">
        <v>1875</v>
      </c>
      <c r="B1668" s="5" t="s">
        <v>704</v>
      </c>
      <c r="C1668" s="116" t="s">
        <v>1856</v>
      </c>
      <c r="D1668" s="117" t="s">
        <v>2179</v>
      </c>
      <c r="E1668" s="118" t="s">
        <v>2150</v>
      </c>
      <c r="F1668" s="119">
        <v>2.08</v>
      </c>
      <c r="G1668" s="41"/>
      <c r="H1668" s="3">
        <f>ROUND(_xlfn.IFERROR(F1668*G1668," - "),2)</f>
        <v>0</v>
      </c>
      <c r="I1668" s="134" t="e">
        <f>H1668/$G$1758</f>
        <v>#DIV/0!</v>
      </c>
      <c r="J1668" s="122" t="e">
        <f>#REF!</f>
        <v>#REF!</v>
      </c>
    </row>
    <row r="1669" spans="1:10" s="12" customFormat="1" ht="14.25" outlineLevel="1">
      <c r="A1669" s="259" t="s">
        <v>1876</v>
      </c>
      <c r="B1669" s="261"/>
      <c r="C1669" s="125"/>
      <c r="D1669" s="126" t="s">
        <v>1140</v>
      </c>
      <c r="E1669" s="127">
        <f>SUM(H1670:H1674)</f>
        <v>0</v>
      </c>
      <c r="F1669" s="127"/>
      <c r="G1669" s="127"/>
      <c r="H1669" s="127"/>
      <c r="I1669" s="128" t="e">
        <f>E1669/$G$1758</f>
        <v>#DIV/0!</v>
      </c>
      <c r="J1669" s="122" t="e">
        <f>#REF!</f>
        <v>#REF!</v>
      </c>
    </row>
    <row r="1670" spans="1:10" s="12" customFormat="1" ht="14.25" outlineLevel="1">
      <c r="A1670" s="7" t="s">
        <v>1877</v>
      </c>
      <c r="B1670" s="5" t="s">
        <v>141</v>
      </c>
      <c r="C1670" s="116" t="s">
        <v>1856</v>
      </c>
      <c r="D1670" s="117" t="s">
        <v>244</v>
      </c>
      <c r="E1670" s="118" t="s">
        <v>2130</v>
      </c>
      <c r="F1670" s="119">
        <v>37.35</v>
      </c>
      <c r="G1670" s="41"/>
      <c r="H1670" s="3">
        <f>ROUND(_xlfn.IFERROR(F1670*G1670," - "),2)</f>
        <v>0</v>
      </c>
      <c r="I1670" s="134" t="e">
        <f>H1670/$G$1758</f>
        <v>#DIV/0!</v>
      </c>
      <c r="J1670" s="122" t="e">
        <f>#REF!</f>
        <v>#REF!</v>
      </c>
    </row>
    <row r="1671" spans="1:10" s="13" customFormat="1" ht="12.75" outlineLevel="1">
      <c r="A1671" s="7" t="s">
        <v>1878</v>
      </c>
      <c r="B1671" s="136" t="s">
        <v>143</v>
      </c>
      <c r="C1671" s="116" t="s">
        <v>1856</v>
      </c>
      <c r="D1671" s="117" t="s">
        <v>2184</v>
      </c>
      <c r="E1671" s="118" t="s">
        <v>2130</v>
      </c>
      <c r="F1671" s="137">
        <v>37.35</v>
      </c>
      <c r="G1671" s="41"/>
      <c r="H1671" s="3">
        <f>ROUND(_xlfn.IFERROR(F1671*G1671," - "),2)</f>
        <v>0</v>
      </c>
      <c r="I1671" s="134" t="e">
        <f>H1671/$G$1758</f>
        <v>#DIV/0!</v>
      </c>
      <c r="J1671" s="122" t="e">
        <f>#REF!</f>
        <v>#REF!</v>
      </c>
    </row>
    <row r="1672" spans="1:10" s="13" customFormat="1" ht="12.75" outlineLevel="1">
      <c r="A1672" s="7" t="s">
        <v>1879</v>
      </c>
      <c r="B1672" s="17" t="s">
        <v>145</v>
      </c>
      <c r="C1672" s="116" t="s">
        <v>1856</v>
      </c>
      <c r="D1672" s="117" t="s">
        <v>245</v>
      </c>
      <c r="E1672" s="118" t="s">
        <v>2130</v>
      </c>
      <c r="F1672" s="137">
        <v>37.35</v>
      </c>
      <c r="G1672" s="41"/>
      <c r="H1672" s="3">
        <f>ROUND(_xlfn.IFERROR(F1672*G1672," - "),2)</f>
        <v>0</v>
      </c>
      <c r="I1672" s="123" t="e">
        <f>H1672/$G$1758</f>
        <v>#DIV/0!</v>
      </c>
      <c r="J1672" s="122" t="e">
        <f>#REF!</f>
        <v>#REF!</v>
      </c>
    </row>
    <row r="1673" spans="1:10" s="13" customFormat="1" ht="12.75" outlineLevel="1">
      <c r="A1673" s="7" t="s">
        <v>1880</v>
      </c>
      <c r="B1673" s="20" t="s">
        <v>243</v>
      </c>
      <c r="C1673" s="116" t="s">
        <v>2128</v>
      </c>
      <c r="D1673" s="117" t="s">
        <v>2153</v>
      </c>
      <c r="E1673" s="118" t="s">
        <v>2150</v>
      </c>
      <c r="F1673" s="137">
        <v>2.6</v>
      </c>
      <c r="G1673" s="41"/>
      <c r="H1673" s="3">
        <f>ROUND(_xlfn.IFERROR(F1673*G1673," - "),2)</f>
        <v>0</v>
      </c>
      <c r="I1673" s="134" t="e">
        <f>H1673/$G$1758</f>
        <v>#DIV/0!</v>
      </c>
      <c r="J1673" s="122" t="e">
        <f>#REF!</f>
        <v>#REF!</v>
      </c>
    </row>
    <row r="1674" spans="1:10" s="13" customFormat="1" ht="12.75" outlineLevel="1">
      <c r="A1674" s="7" t="s">
        <v>1881</v>
      </c>
      <c r="B1674" s="5" t="s">
        <v>258</v>
      </c>
      <c r="C1674" s="116" t="s">
        <v>2128</v>
      </c>
      <c r="D1674" s="135" t="s">
        <v>2132</v>
      </c>
      <c r="E1674" s="118" t="s">
        <v>2130</v>
      </c>
      <c r="F1674" s="144">
        <v>37.35</v>
      </c>
      <c r="G1674" s="41"/>
      <c r="H1674" s="3">
        <f>ROUND(_xlfn.IFERROR(F1674*G1674," - "),2)</f>
        <v>0</v>
      </c>
      <c r="I1674" s="134" t="e">
        <f>H1674/$G$1758</f>
        <v>#DIV/0!</v>
      </c>
      <c r="J1674" s="122" t="e">
        <f>#REF!</f>
        <v>#REF!</v>
      </c>
    </row>
    <row r="1675" spans="1:10" s="12" customFormat="1" ht="14.25" outlineLevel="1">
      <c r="A1675" s="259" t="s">
        <v>1882</v>
      </c>
      <c r="B1675" s="261"/>
      <c r="C1675" s="125"/>
      <c r="D1675" s="126" t="s">
        <v>1130</v>
      </c>
      <c r="E1675" s="127">
        <f>SUM(H1676:H1688)</f>
        <v>0</v>
      </c>
      <c r="F1675" s="127"/>
      <c r="G1675" s="127"/>
      <c r="H1675" s="127"/>
      <c r="I1675" s="128" t="e">
        <f>E1675/$G$1758</f>
        <v>#DIV/0!</v>
      </c>
      <c r="J1675" s="122" t="e">
        <f>#REF!</f>
        <v>#REF!</v>
      </c>
    </row>
    <row r="1676" spans="1:10" s="12" customFormat="1" ht="25.5" outlineLevel="1">
      <c r="A1676" s="7" t="s">
        <v>1883</v>
      </c>
      <c r="B1676" s="2" t="s">
        <v>254</v>
      </c>
      <c r="C1676" s="116" t="s">
        <v>2128</v>
      </c>
      <c r="D1676" s="117" t="s">
        <v>2188</v>
      </c>
      <c r="E1676" s="118" t="s">
        <v>86</v>
      </c>
      <c r="F1676" s="133">
        <v>2</v>
      </c>
      <c r="G1676" s="41"/>
      <c r="H1676" s="3">
        <f>ROUND(_xlfn.IFERROR(F1676*G1676," - "),2)</f>
        <v>0</v>
      </c>
      <c r="I1676" s="121" t="e">
        <f>H1676/$G$1758</f>
        <v>#DIV/0!</v>
      </c>
      <c r="J1676" s="122" t="e">
        <f>#REF!</f>
        <v>#REF!</v>
      </c>
    </row>
    <row r="1677" spans="1:10" s="12" customFormat="1" ht="25.5" outlineLevel="1">
      <c r="A1677" s="7" t="s">
        <v>1884</v>
      </c>
      <c r="B1677" s="5" t="s">
        <v>255</v>
      </c>
      <c r="C1677" s="116" t="s">
        <v>2128</v>
      </c>
      <c r="D1677" s="117" t="s">
        <v>2189</v>
      </c>
      <c r="E1677" s="118" t="s">
        <v>86</v>
      </c>
      <c r="F1677" s="119">
        <v>2</v>
      </c>
      <c r="G1677" s="41"/>
      <c r="H1677" s="3">
        <f>ROUND(_xlfn.IFERROR(F1677*G1677," - "),2)</f>
        <v>0</v>
      </c>
      <c r="I1677" s="134" t="e">
        <f>H1677/$G$1758</f>
        <v>#DIV/0!</v>
      </c>
      <c r="J1677" s="122" t="e">
        <f>#REF!</f>
        <v>#REF!</v>
      </c>
    </row>
    <row r="1678" spans="1:10" s="12" customFormat="1" ht="25.5" outlineLevel="1">
      <c r="A1678" s="7" t="s">
        <v>1885</v>
      </c>
      <c r="B1678" s="5" t="s">
        <v>253</v>
      </c>
      <c r="C1678" s="116" t="s">
        <v>2128</v>
      </c>
      <c r="D1678" s="135" t="s">
        <v>809</v>
      </c>
      <c r="E1678" s="118" t="s">
        <v>86</v>
      </c>
      <c r="F1678" s="133">
        <v>17</v>
      </c>
      <c r="G1678" s="41"/>
      <c r="H1678" s="3">
        <f>ROUND(_xlfn.IFERROR(F1678*G1678," - "),2)</f>
        <v>0</v>
      </c>
      <c r="I1678" s="121" t="e">
        <f>H1678/$G$1758</f>
        <v>#DIV/0!</v>
      </c>
      <c r="J1678" s="122" t="e">
        <f>#REF!</f>
        <v>#REF!</v>
      </c>
    </row>
    <row r="1679" spans="1:10" s="12" customFormat="1" ht="14.25" outlineLevel="1">
      <c r="A1679" s="7" t="s">
        <v>1886</v>
      </c>
      <c r="B1679" s="17" t="s">
        <v>756</v>
      </c>
      <c r="C1679" s="116" t="s">
        <v>1856</v>
      </c>
      <c r="D1679" s="117" t="s">
        <v>2191</v>
      </c>
      <c r="E1679" s="118" t="s">
        <v>86</v>
      </c>
      <c r="F1679" s="133">
        <v>30</v>
      </c>
      <c r="G1679" s="41"/>
      <c r="H1679" s="3">
        <f>ROUND(_xlfn.IFERROR(F1679*G1679," - "),2)</f>
        <v>0</v>
      </c>
      <c r="I1679" s="121" t="e">
        <f>H1679/$G$1758</f>
        <v>#DIV/0!</v>
      </c>
      <c r="J1679" s="122" t="e">
        <f>#REF!</f>
        <v>#REF!</v>
      </c>
    </row>
    <row r="1680" spans="1:10" s="12" customFormat="1" ht="25.5" outlineLevel="1">
      <c r="A1680" s="7" t="s">
        <v>1887</v>
      </c>
      <c r="B1680" s="5" t="s">
        <v>338</v>
      </c>
      <c r="C1680" s="116" t="s">
        <v>1856</v>
      </c>
      <c r="D1680" s="117" t="s">
        <v>2192</v>
      </c>
      <c r="E1680" s="118" t="s">
        <v>86</v>
      </c>
      <c r="F1680" s="133">
        <v>33</v>
      </c>
      <c r="G1680" s="41"/>
      <c r="H1680" s="3">
        <f>ROUND(_xlfn.IFERROR(F1680*G1680," - "),2)</f>
        <v>0</v>
      </c>
      <c r="I1680" s="121" t="e">
        <f>H1680/$G$1758</f>
        <v>#DIV/0!</v>
      </c>
      <c r="J1680" s="122" t="e">
        <f>#REF!</f>
        <v>#REF!</v>
      </c>
    </row>
    <row r="1681" spans="1:10" s="12" customFormat="1" ht="14.25" outlineLevel="1">
      <c r="A1681" s="7" t="s">
        <v>1888</v>
      </c>
      <c r="B1681" s="5" t="s">
        <v>339</v>
      </c>
      <c r="C1681" s="116" t="s">
        <v>1856</v>
      </c>
      <c r="D1681" s="117" t="s">
        <v>2291</v>
      </c>
      <c r="E1681" s="118" t="s">
        <v>86</v>
      </c>
      <c r="F1681" s="133">
        <v>58</v>
      </c>
      <c r="G1681" s="41"/>
      <c r="H1681" s="3">
        <f>ROUND(_xlfn.IFERROR(F1681*G1681," - "),2)</f>
        <v>0</v>
      </c>
      <c r="I1681" s="121" t="e">
        <f>H1681/$G$1758</f>
        <v>#DIV/0!</v>
      </c>
      <c r="J1681" s="122" t="e">
        <f>#REF!</f>
        <v>#REF!</v>
      </c>
    </row>
    <row r="1682" spans="1:10" s="12" customFormat="1" ht="25.5" outlineLevel="1">
      <c r="A1682" s="7" t="s">
        <v>1889</v>
      </c>
      <c r="B1682" s="17" t="s">
        <v>256</v>
      </c>
      <c r="C1682" s="116" t="s">
        <v>2128</v>
      </c>
      <c r="D1682" s="117" t="s">
        <v>2292</v>
      </c>
      <c r="E1682" s="118" t="s">
        <v>86</v>
      </c>
      <c r="F1682" s="133">
        <v>9</v>
      </c>
      <c r="G1682" s="41"/>
      <c r="H1682" s="3">
        <f>ROUND(_xlfn.IFERROR(F1682*G1682," - "),2)</f>
        <v>0</v>
      </c>
      <c r="I1682" s="121" t="e">
        <f>H1682/$G$1758</f>
        <v>#DIV/0!</v>
      </c>
      <c r="J1682" s="122" t="e">
        <f>#REF!</f>
        <v>#REF!</v>
      </c>
    </row>
    <row r="1683" spans="1:10" s="12" customFormat="1" ht="25.5" outlineLevel="1">
      <c r="A1683" s="7" t="s">
        <v>1890</v>
      </c>
      <c r="B1683" s="17" t="s">
        <v>287</v>
      </c>
      <c r="C1683" s="116" t="s">
        <v>2128</v>
      </c>
      <c r="D1683" s="117" t="s">
        <v>2193</v>
      </c>
      <c r="E1683" s="118" t="s">
        <v>86</v>
      </c>
      <c r="F1683" s="133">
        <v>40</v>
      </c>
      <c r="G1683" s="41"/>
      <c r="H1683" s="3">
        <f>ROUND(_xlfn.IFERROR(F1683*G1683," - "),2)</f>
        <v>0</v>
      </c>
      <c r="I1683" s="121" t="e">
        <f>H1683/$G$1758</f>
        <v>#DIV/0!</v>
      </c>
      <c r="J1683" s="122" t="e">
        <f>#REF!</f>
        <v>#REF!</v>
      </c>
    </row>
    <row r="1684" spans="1:10" s="12" customFormat="1" ht="25.5" outlineLevel="1">
      <c r="A1684" s="7" t="s">
        <v>1891</v>
      </c>
      <c r="B1684" s="17" t="s">
        <v>299</v>
      </c>
      <c r="C1684" s="116" t="s">
        <v>2128</v>
      </c>
      <c r="D1684" s="117" t="s">
        <v>2194</v>
      </c>
      <c r="E1684" s="118" t="s">
        <v>86</v>
      </c>
      <c r="F1684" s="119">
        <v>20</v>
      </c>
      <c r="G1684" s="41"/>
      <c r="H1684" s="3">
        <f>ROUND(_xlfn.IFERROR(F1684*G1684," - "),2)</f>
        <v>0</v>
      </c>
      <c r="I1684" s="134" t="e">
        <f>H1684/$G$1758</f>
        <v>#DIV/0!</v>
      </c>
      <c r="J1684" s="122" t="e">
        <f>#REF!</f>
        <v>#REF!</v>
      </c>
    </row>
    <row r="1685" spans="1:10" s="12" customFormat="1" ht="25.5" outlineLevel="1">
      <c r="A1685" s="7" t="s">
        <v>1892</v>
      </c>
      <c r="B1685" s="17" t="s">
        <v>304</v>
      </c>
      <c r="C1685" s="116" t="s">
        <v>2128</v>
      </c>
      <c r="D1685" s="135" t="s">
        <v>2126</v>
      </c>
      <c r="E1685" s="118" t="s">
        <v>2130</v>
      </c>
      <c r="F1685" s="119">
        <v>3.87</v>
      </c>
      <c r="G1685" s="41"/>
      <c r="H1685" s="3">
        <f>ROUND(_xlfn.IFERROR(F1685*G1685," - "),2)</f>
        <v>0</v>
      </c>
      <c r="I1685" s="134" t="e">
        <f>H1685/$G$1758</f>
        <v>#DIV/0!</v>
      </c>
      <c r="J1685" s="122" t="e">
        <f>#REF!</f>
        <v>#REF!</v>
      </c>
    </row>
    <row r="1686" spans="1:10" s="12" customFormat="1" ht="14.25" outlineLevel="1">
      <c r="A1686" s="7" t="s">
        <v>1893</v>
      </c>
      <c r="B1686" s="17" t="s">
        <v>1036</v>
      </c>
      <c r="C1686" s="116" t="s">
        <v>1856</v>
      </c>
      <c r="D1686" s="117" t="s">
        <v>2293</v>
      </c>
      <c r="E1686" s="118" t="s">
        <v>2419</v>
      </c>
      <c r="F1686" s="119">
        <v>131</v>
      </c>
      <c r="G1686" s="41"/>
      <c r="H1686" s="3">
        <f>ROUND(_xlfn.IFERROR(F1686*G1686," - "),2)</f>
        <v>0</v>
      </c>
      <c r="I1686" s="134" t="e">
        <f>H1686/$G$1758</f>
        <v>#DIV/0!</v>
      </c>
      <c r="J1686" s="122" t="e">
        <f>#REF!</f>
        <v>#REF!</v>
      </c>
    </row>
    <row r="1687" spans="1:10" s="12" customFormat="1" ht="25.5" outlineLevel="1">
      <c r="A1687" s="7" t="s">
        <v>1894</v>
      </c>
      <c r="B1687" s="22" t="s">
        <v>1496</v>
      </c>
      <c r="C1687" s="116"/>
      <c r="D1687" s="135" t="s">
        <v>1165</v>
      </c>
      <c r="E1687" s="138" t="s">
        <v>1162</v>
      </c>
      <c r="F1687" s="133">
        <v>3</v>
      </c>
      <c r="G1687" s="42"/>
      <c r="H1687" s="21">
        <f>ROUND(_xlfn.IFERROR(F1687*G1687," - "),2)</f>
        <v>0</v>
      </c>
      <c r="I1687" s="139" t="e">
        <f>H1687/$G$1758</f>
        <v>#DIV/0!</v>
      </c>
      <c r="J1687" s="122" t="e">
        <f>#REF!</f>
        <v>#REF!</v>
      </c>
    </row>
    <row r="1688" spans="1:10" s="12" customFormat="1" ht="25.5" outlineLevel="1">
      <c r="A1688" s="7" t="s">
        <v>2125</v>
      </c>
      <c r="B1688" s="22" t="s">
        <v>1496</v>
      </c>
      <c r="C1688" s="116"/>
      <c r="D1688" s="135" t="s">
        <v>1161</v>
      </c>
      <c r="E1688" s="138" t="s">
        <v>1162</v>
      </c>
      <c r="F1688" s="133">
        <v>3</v>
      </c>
      <c r="G1688" s="42"/>
      <c r="H1688" s="21">
        <f>ROUND(_xlfn.IFERROR(F1688*G1688," - "),2)</f>
        <v>0</v>
      </c>
      <c r="I1688" s="139" t="e">
        <f>H1688/$G$1758</f>
        <v>#DIV/0!</v>
      </c>
      <c r="J1688" s="122" t="e">
        <f>#REF!</f>
        <v>#REF!</v>
      </c>
    </row>
    <row r="1689" spans="1:10" s="12" customFormat="1" ht="14.25" outlineLevel="1">
      <c r="A1689" s="259" t="s">
        <v>1895</v>
      </c>
      <c r="B1689" s="261"/>
      <c r="C1689" s="116" t="s">
        <v>2195</v>
      </c>
      <c r="D1689" s="126" t="s">
        <v>1131</v>
      </c>
      <c r="E1689" s="127">
        <f>SUM(H1690:H1696)</f>
        <v>0</v>
      </c>
      <c r="F1689" s="127"/>
      <c r="G1689" s="127"/>
      <c r="H1689" s="127"/>
      <c r="I1689" s="128" t="e">
        <f>E1689/$G$1758</f>
        <v>#DIV/0!</v>
      </c>
      <c r="J1689" s="122" t="e">
        <f>#REF!</f>
        <v>#REF!</v>
      </c>
    </row>
    <row r="1690" spans="1:10" s="12" customFormat="1" ht="14.25" outlineLevel="1">
      <c r="A1690" s="7" t="s">
        <v>1896</v>
      </c>
      <c r="B1690" s="2" t="s">
        <v>318</v>
      </c>
      <c r="C1690" s="116" t="s">
        <v>1856</v>
      </c>
      <c r="D1690" s="117" t="s">
        <v>2196</v>
      </c>
      <c r="E1690" s="118" t="s">
        <v>2130</v>
      </c>
      <c r="F1690" s="133">
        <v>652.8</v>
      </c>
      <c r="G1690" s="41"/>
      <c r="H1690" s="3">
        <f>ROUND(_xlfn.IFERROR(F1690*G1690," - "),2)</f>
        <v>0</v>
      </c>
      <c r="I1690" s="121" t="e">
        <f>H1690/$G$1758</f>
        <v>#DIV/0!</v>
      </c>
      <c r="J1690" s="122" t="e">
        <f>#REF!</f>
        <v>#REF!</v>
      </c>
    </row>
    <row r="1691" spans="1:10" s="12" customFormat="1" ht="14.25" outlineLevel="1">
      <c r="A1691" s="7" t="s">
        <v>1897</v>
      </c>
      <c r="B1691" s="5" t="s">
        <v>311</v>
      </c>
      <c r="C1691" s="116" t="s">
        <v>1856</v>
      </c>
      <c r="D1691" s="117" t="s">
        <v>2198</v>
      </c>
      <c r="E1691" s="118" t="s">
        <v>86</v>
      </c>
      <c r="F1691" s="119">
        <v>20</v>
      </c>
      <c r="G1691" s="41"/>
      <c r="H1691" s="3">
        <f>ROUND(_xlfn.IFERROR(F1691*G1691," - "),2)</f>
        <v>0</v>
      </c>
      <c r="I1691" s="134" t="e">
        <f>H1691/$G$1758</f>
        <v>#DIV/0!</v>
      </c>
      <c r="J1691" s="122" t="e">
        <f>#REF!</f>
        <v>#REF!</v>
      </c>
    </row>
    <row r="1692" spans="1:10" s="12" customFormat="1" ht="14.25" outlineLevel="1">
      <c r="A1692" s="7" t="s">
        <v>1898</v>
      </c>
      <c r="B1692" s="5" t="s">
        <v>313</v>
      </c>
      <c r="C1692" s="116" t="s">
        <v>1856</v>
      </c>
      <c r="D1692" s="117" t="s">
        <v>2202</v>
      </c>
      <c r="E1692" s="118" t="s">
        <v>86</v>
      </c>
      <c r="F1692" s="119">
        <v>60</v>
      </c>
      <c r="G1692" s="41"/>
      <c r="H1692" s="3">
        <f>ROUND(_xlfn.IFERROR(F1692*G1692," - "),2)</f>
        <v>0</v>
      </c>
      <c r="I1692" s="134" t="e">
        <f>H1692/$G$1758</f>
        <v>#DIV/0!</v>
      </c>
      <c r="J1692" s="122" t="e">
        <f>#REF!</f>
        <v>#REF!</v>
      </c>
    </row>
    <row r="1693" spans="1:10" s="12" customFormat="1" ht="14.25" outlineLevel="1">
      <c r="A1693" s="7" t="s">
        <v>1899</v>
      </c>
      <c r="B1693" s="5" t="s">
        <v>52</v>
      </c>
      <c r="C1693" s="116" t="s">
        <v>1856</v>
      </c>
      <c r="D1693" s="117" t="s">
        <v>2204</v>
      </c>
      <c r="E1693" s="118" t="s">
        <v>86</v>
      </c>
      <c r="F1693" s="119">
        <v>20</v>
      </c>
      <c r="G1693" s="41"/>
      <c r="H1693" s="3">
        <f>ROUND(_xlfn.IFERROR(F1693*G1693," - "),2)</f>
        <v>0</v>
      </c>
      <c r="I1693" s="134" t="e">
        <f>H1693/$G$1758</f>
        <v>#DIV/0!</v>
      </c>
      <c r="J1693" s="122" t="e">
        <f>#REF!</f>
        <v>#REF!</v>
      </c>
    </row>
    <row r="1694" spans="1:10" s="12" customFormat="1" ht="14.25" outlineLevel="1">
      <c r="A1694" s="7" t="s">
        <v>1900</v>
      </c>
      <c r="B1694" s="5" t="s">
        <v>334</v>
      </c>
      <c r="C1694" s="116" t="s">
        <v>1856</v>
      </c>
      <c r="D1694" s="117" t="s">
        <v>2215</v>
      </c>
      <c r="E1694" s="118" t="s">
        <v>2130</v>
      </c>
      <c r="F1694" s="119">
        <v>60.8</v>
      </c>
      <c r="G1694" s="41"/>
      <c r="H1694" s="3">
        <f>ROUND(_xlfn.IFERROR(F1694*G1694," - "),2)</f>
        <v>0</v>
      </c>
      <c r="I1694" s="134" t="e">
        <f>H1694/$G$1758</f>
        <v>#DIV/0!</v>
      </c>
      <c r="J1694" s="122" t="e">
        <f>#REF!</f>
        <v>#REF!</v>
      </c>
    </row>
    <row r="1695" spans="1:10" s="12" customFormat="1" ht="14.25" outlineLevel="1">
      <c r="A1695" s="7" t="s">
        <v>1901</v>
      </c>
      <c r="B1695" s="5" t="s">
        <v>1524</v>
      </c>
      <c r="C1695" s="116" t="s">
        <v>1856</v>
      </c>
      <c r="D1695" s="117" t="s">
        <v>2395</v>
      </c>
      <c r="E1695" s="118" t="s">
        <v>2130</v>
      </c>
      <c r="F1695" s="119">
        <v>641.99</v>
      </c>
      <c r="G1695" s="41"/>
      <c r="H1695" s="3">
        <f>ROUND(_xlfn.IFERROR(F1695*G1695," - "),2)</f>
        <v>0</v>
      </c>
      <c r="I1695" s="134" t="e">
        <f>H1695/$G$1758</f>
        <v>#DIV/0!</v>
      </c>
      <c r="J1695" s="122" t="e">
        <f>#REF!</f>
        <v>#REF!</v>
      </c>
    </row>
    <row r="1696" spans="1:10" s="12" customFormat="1" ht="14.25" outlineLevel="1">
      <c r="A1696" s="7" t="s">
        <v>1902</v>
      </c>
      <c r="B1696" s="17" t="s">
        <v>300</v>
      </c>
      <c r="C1696" s="116" t="s">
        <v>2128</v>
      </c>
      <c r="D1696" s="117" t="s">
        <v>2216</v>
      </c>
      <c r="E1696" s="118" t="s">
        <v>2130</v>
      </c>
      <c r="F1696" s="119">
        <v>96.3</v>
      </c>
      <c r="G1696" s="41"/>
      <c r="H1696" s="3">
        <f>ROUND(_xlfn.IFERROR(F1696*G1696," - "),2)</f>
        <v>0</v>
      </c>
      <c r="I1696" s="134" t="e">
        <f>H1696/$G$1758</f>
        <v>#DIV/0!</v>
      </c>
      <c r="J1696" s="122" t="e">
        <f>#REF!</f>
        <v>#REF!</v>
      </c>
    </row>
    <row r="1697" spans="1:10" s="12" customFormat="1" ht="14.25" outlineLevel="1">
      <c r="A1697" s="259" t="s">
        <v>1903</v>
      </c>
      <c r="B1697" s="261"/>
      <c r="C1697" s="125"/>
      <c r="D1697" s="126" t="s">
        <v>1136</v>
      </c>
      <c r="E1697" s="127">
        <f>SUM(H1698:H1710)</f>
        <v>0</v>
      </c>
      <c r="F1697" s="127"/>
      <c r="G1697" s="127"/>
      <c r="H1697" s="127"/>
      <c r="I1697" s="128" t="e">
        <f>E1697/$G$1758</f>
        <v>#DIV/0!</v>
      </c>
      <c r="J1697" s="122" t="e">
        <f>#REF!</f>
        <v>#REF!</v>
      </c>
    </row>
    <row r="1698" spans="1:10" s="12" customFormat="1" ht="14.25" outlineLevel="1">
      <c r="A1698" s="7" t="s">
        <v>1904</v>
      </c>
      <c r="B1698" s="2" t="s">
        <v>301</v>
      </c>
      <c r="C1698" s="116" t="s">
        <v>2128</v>
      </c>
      <c r="D1698" s="117" t="s">
        <v>2190</v>
      </c>
      <c r="E1698" s="118" t="s">
        <v>86</v>
      </c>
      <c r="F1698" s="133">
        <v>1</v>
      </c>
      <c r="G1698" s="41"/>
      <c r="H1698" s="3">
        <f>ROUND(_xlfn.IFERROR(F1698*G1698," - "),2)</f>
        <v>0</v>
      </c>
      <c r="I1698" s="121" t="e">
        <f>H1698/$G$1758</f>
        <v>#DIV/0!</v>
      </c>
      <c r="J1698" s="122" t="e">
        <f>#REF!</f>
        <v>#REF!</v>
      </c>
    </row>
    <row r="1699" spans="1:10" s="12" customFormat="1" ht="38.25" outlineLevel="1">
      <c r="A1699" s="7" t="s">
        <v>1905</v>
      </c>
      <c r="B1699" s="5" t="s">
        <v>293</v>
      </c>
      <c r="C1699" s="116" t="s">
        <v>2128</v>
      </c>
      <c r="D1699" s="117" t="s">
        <v>2222</v>
      </c>
      <c r="E1699" s="118" t="s">
        <v>2419</v>
      </c>
      <c r="F1699" s="119">
        <v>5</v>
      </c>
      <c r="G1699" s="41"/>
      <c r="H1699" s="3">
        <f>ROUND(_xlfn.IFERROR(F1699*G1699," - "),2)</f>
        <v>0</v>
      </c>
      <c r="I1699" s="134" t="e">
        <f>H1699/$G$1758</f>
        <v>#DIV/0!</v>
      </c>
      <c r="J1699" s="122" t="e">
        <f>#REF!</f>
        <v>#REF!</v>
      </c>
    </row>
    <row r="1700" spans="1:10" s="12" customFormat="1" ht="14.25" outlineLevel="1">
      <c r="A1700" s="7" t="s">
        <v>1906</v>
      </c>
      <c r="B1700" s="5" t="s">
        <v>324</v>
      </c>
      <c r="C1700" s="116" t="s">
        <v>1856</v>
      </c>
      <c r="D1700" s="117" t="s">
        <v>2223</v>
      </c>
      <c r="E1700" s="118" t="s">
        <v>86</v>
      </c>
      <c r="F1700" s="119">
        <v>2</v>
      </c>
      <c r="G1700" s="41"/>
      <c r="H1700" s="3">
        <f>ROUND(_xlfn.IFERROR(F1700*G1700," - "),2)</f>
        <v>0</v>
      </c>
      <c r="I1700" s="134" t="e">
        <f>H1700/$G$1758</f>
        <v>#DIV/0!</v>
      </c>
      <c r="J1700" s="122" t="e">
        <f>#REF!</f>
        <v>#REF!</v>
      </c>
    </row>
    <row r="1701" spans="1:10" s="12" customFormat="1" ht="25.5" outlineLevel="1">
      <c r="A1701" s="7" t="s">
        <v>1907</v>
      </c>
      <c r="B1701" s="5" t="s">
        <v>640</v>
      </c>
      <c r="C1701" s="116" t="s">
        <v>1856</v>
      </c>
      <c r="D1701" s="117" t="s">
        <v>2224</v>
      </c>
      <c r="E1701" s="118" t="s">
        <v>86</v>
      </c>
      <c r="F1701" s="119">
        <v>2</v>
      </c>
      <c r="G1701" s="41"/>
      <c r="H1701" s="3">
        <f>ROUND(_xlfn.IFERROR(F1701*G1701," - "),2)</f>
        <v>0</v>
      </c>
      <c r="I1701" s="134" t="e">
        <f>H1701/$G$1758</f>
        <v>#DIV/0!</v>
      </c>
      <c r="J1701" s="122" t="e">
        <f>#REF!</f>
        <v>#REF!</v>
      </c>
    </row>
    <row r="1702" spans="1:10" s="12" customFormat="1" ht="25.5" outlineLevel="1">
      <c r="A1702" s="7" t="s">
        <v>1908</v>
      </c>
      <c r="B1702" s="20">
        <v>91928</v>
      </c>
      <c r="C1702" s="116" t="s">
        <v>2127</v>
      </c>
      <c r="D1702" s="117" t="s">
        <v>2225</v>
      </c>
      <c r="E1702" s="118" t="s">
        <v>660</v>
      </c>
      <c r="F1702" s="119">
        <v>1800</v>
      </c>
      <c r="G1702" s="41"/>
      <c r="H1702" s="3">
        <f>ROUND(_xlfn.IFERROR(F1702*G1702," - "),2)</f>
        <v>0</v>
      </c>
      <c r="I1702" s="134" t="e">
        <f>H1702/$G$1758</f>
        <v>#DIV/0!</v>
      </c>
      <c r="J1702" s="122" t="e">
        <f>#REF!</f>
        <v>#REF!</v>
      </c>
    </row>
    <row r="1703" spans="1:10" s="12" customFormat="1" ht="14.25" outlineLevel="1">
      <c r="A1703" s="7" t="s">
        <v>1909</v>
      </c>
      <c r="B1703" s="17">
        <v>98307</v>
      </c>
      <c r="C1703" s="116" t="s">
        <v>2127</v>
      </c>
      <c r="D1703" s="117" t="s">
        <v>2226</v>
      </c>
      <c r="E1703" s="118" t="s">
        <v>86</v>
      </c>
      <c r="F1703" s="119">
        <v>2</v>
      </c>
      <c r="G1703" s="41"/>
      <c r="H1703" s="3">
        <f>ROUND(_xlfn.IFERROR(F1703*G1703," - "),2)</f>
        <v>0</v>
      </c>
      <c r="I1703" s="134" t="e">
        <f>H1703/$G$1758</f>
        <v>#DIV/0!</v>
      </c>
      <c r="J1703" s="122" t="e">
        <f>#REF!</f>
        <v>#REF!</v>
      </c>
    </row>
    <row r="1704" spans="1:10" s="12" customFormat="1" ht="14.25" outlineLevel="1">
      <c r="A1704" s="7" t="s">
        <v>1910</v>
      </c>
      <c r="B1704" s="17" t="s">
        <v>265</v>
      </c>
      <c r="C1704" s="116" t="s">
        <v>2128</v>
      </c>
      <c r="D1704" s="117" t="s">
        <v>2227</v>
      </c>
      <c r="E1704" s="118" t="s">
        <v>660</v>
      </c>
      <c r="F1704" s="119">
        <v>50</v>
      </c>
      <c r="G1704" s="41"/>
      <c r="H1704" s="3">
        <f>ROUND(_xlfn.IFERROR(F1704*G1704," - "),2)</f>
        <v>0</v>
      </c>
      <c r="I1704" s="134" t="e">
        <f>H1704/$G$1758</f>
        <v>#DIV/0!</v>
      </c>
      <c r="J1704" s="122" t="e">
        <f>#REF!</f>
        <v>#REF!</v>
      </c>
    </row>
    <row r="1705" spans="1:10" s="12" customFormat="1" ht="25.5" outlineLevel="1">
      <c r="A1705" s="7" t="s">
        <v>1911</v>
      </c>
      <c r="B1705" s="20">
        <v>98308</v>
      </c>
      <c r="C1705" s="116" t="s">
        <v>2127</v>
      </c>
      <c r="D1705" s="117" t="s">
        <v>2228</v>
      </c>
      <c r="E1705" s="118" t="s">
        <v>86</v>
      </c>
      <c r="F1705" s="119">
        <v>2</v>
      </c>
      <c r="G1705" s="41"/>
      <c r="H1705" s="3">
        <f>ROUND(_xlfn.IFERROR(F1705*G1705," - "),2)</f>
        <v>0</v>
      </c>
      <c r="I1705" s="134" t="e">
        <f>H1705/$G$1758</f>
        <v>#DIV/0!</v>
      </c>
      <c r="J1705" s="122" t="e">
        <f>#REF!</f>
        <v>#REF!</v>
      </c>
    </row>
    <row r="1706" spans="1:10" s="12" customFormat="1" ht="14.25" outlineLevel="1">
      <c r="A1706" s="7" t="s">
        <v>1912</v>
      </c>
      <c r="B1706" s="5" t="s">
        <v>264</v>
      </c>
      <c r="C1706" s="116" t="s">
        <v>2128</v>
      </c>
      <c r="D1706" s="117" t="s">
        <v>2229</v>
      </c>
      <c r="E1706" s="118" t="s">
        <v>660</v>
      </c>
      <c r="F1706" s="119">
        <v>50</v>
      </c>
      <c r="G1706" s="41"/>
      <c r="H1706" s="3">
        <f>ROUND(_xlfn.IFERROR(F1706*G1706," - "),2)</f>
        <v>0</v>
      </c>
      <c r="I1706" s="134" t="e">
        <f>H1706/$G$1758</f>
        <v>#DIV/0!</v>
      </c>
      <c r="J1706" s="122" t="e">
        <f>#REF!</f>
        <v>#REF!</v>
      </c>
    </row>
    <row r="1707" spans="1:10" s="12" customFormat="1" ht="14.25" outlineLevel="1">
      <c r="A1707" s="7" t="s">
        <v>1913</v>
      </c>
      <c r="B1707" s="5" t="s">
        <v>302</v>
      </c>
      <c r="C1707" s="116" t="s">
        <v>2128</v>
      </c>
      <c r="D1707" s="117" t="s">
        <v>2230</v>
      </c>
      <c r="E1707" s="118" t="s">
        <v>86</v>
      </c>
      <c r="F1707" s="119">
        <v>83</v>
      </c>
      <c r="G1707" s="41"/>
      <c r="H1707" s="3">
        <f>ROUND(_xlfn.IFERROR(F1707*G1707," - "),2)</f>
        <v>0</v>
      </c>
      <c r="I1707" s="134" t="e">
        <f>H1707/$G$1758</f>
        <v>#DIV/0!</v>
      </c>
      <c r="J1707" s="122" t="e">
        <f>#REF!</f>
        <v>#REF!</v>
      </c>
    </row>
    <row r="1708" spans="1:10" s="12" customFormat="1" ht="25.5" outlineLevel="1">
      <c r="A1708" s="7" t="s">
        <v>1914</v>
      </c>
      <c r="B1708" s="5" t="s">
        <v>266</v>
      </c>
      <c r="C1708" s="116" t="s">
        <v>2128</v>
      </c>
      <c r="D1708" s="135" t="s">
        <v>763</v>
      </c>
      <c r="E1708" s="118" t="s">
        <v>86</v>
      </c>
      <c r="F1708" s="119">
        <v>39</v>
      </c>
      <c r="G1708" s="41"/>
      <c r="H1708" s="3">
        <f>ROUND(_xlfn.IFERROR(F1708*G1708," - "),2)</f>
        <v>0</v>
      </c>
      <c r="I1708" s="134" t="e">
        <f>H1708/$G$1758</f>
        <v>#DIV/0!</v>
      </c>
      <c r="J1708" s="122" t="e">
        <f>#REF!</f>
        <v>#REF!</v>
      </c>
    </row>
    <row r="1709" spans="1:10" s="12" customFormat="1" ht="25.5" outlineLevel="1">
      <c r="A1709" s="7" t="s">
        <v>1915</v>
      </c>
      <c r="B1709" s="17" t="s">
        <v>266</v>
      </c>
      <c r="C1709" s="116" t="s">
        <v>2128</v>
      </c>
      <c r="D1709" s="135" t="s">
        <v>764</v>
      </c>
      <c r="E1709" s="118" t="s">
        <v>86</v>
      </c>
      <c r="F1709" s="119">
        <v>44</v>
      </c>
      <c r="G1709" s="41"/>
      <c r="H1709" s="3">
        <f>ROUND(_xlfn.IFERROR(F1709*G1709," - "),2)</f>
        <v>0</v>
      </c>
      <c r="I1709" s="134" t="e">
        <f>H1709/$G$1758</f>
        <v>#DIV/0!</v>
      </c>
      <c r="J1709" s="122" t="e">
        <f>#REF!</f>
        <v>#REF!</v>
      </c>
    </row>
    <row r="1710" spans="1:10" s="12" customFormat="1" ht="14.25" outlineLevel="1">
      <c r="A1710" s="7" t="s">
        <v>1916</v>
      </c>
      <c r="B1710" s="5" t="s">
        <v>769</v>
      </c>
      <c r="C1710" s="116" t="s">
        <v>1856</v>
      </c>
      <c r="D1710" s="117" t="s">
        <v>2231</v>
      </c>
      <c r="E1710" s="118" t="s">
        <v>660</v>
      </c>
      <c r="F1710" s="119">
        <v>800</v>
      </c>
      <c r="G1710" s="41"/>
      <c r="H1710" s="3">
        <f>ROUND(_xlfn.IFERROR(F1710*G1710," - "),2)</f>
        <v>0</v>
      </c>
      <c r="I1710" s="134" t="e">
        <f>H1710/$G$1758</f>
        <v>#DIV/0!</v>
      </c>
      <c r="J1710" s="122" t="e">
        <f>#REF!</f>
        <v>#REF!</v>
      </c>
    </row>
    <row r="1711" spans="1:10" s="12" customFormat="1" ht="14.25" outlineLevel="1">
      <c r="A1711" s="259" t="s">
        <v>1917</v>
      </c>
      <c r="B1711" s="261"/>
      <c r="C1711" s="125"/>
      <c r="D1711" s="126" t="s">
        <v>1135</v>
      </c>
      <c r="E1711" s="127">
        <f>SUM(H1712:H1727)</f>
        <v>0</v>
      </c>
      <c r="F1711" s="127"/>
      <c r="G1711" s="127"/>
      <c r="H1711" s="127"/>
      <c r="I1711" s="128" t="e">
        <f>E1711/$G$1758</f>
        <v>#DIV/0!</v>
      </c>
      <c r="J1711" s="122" t="e">
        <f>#REF!</f>
        <v>#REF!</v>
      </c>
    </row>
    <row r="1712" spans="1:10" s="12" customFormat="1" ht="14.25" outlineLevel="1">
      <c r="A1712" s="7" t="s">
        <v>1918</v>
      </c>
      <c r="B1712" s="2" t="s">
        <v>322</v>
      </c>
      <c r="C1712" s="116" t="s">
        <v>1856</v>
      </c>
      <c r="D1712" s="117" t="s">
        <v>2232</v>
      </c>
      <c r="E1712" s="118" t="s">
        <v>86</v>
      </c>
      <c r="F1712" s="133">
        <v>18</v>
      </c>
      <c r="G1712" s="41"/>
      <c r="H1712" s="3">
        <f>ROUND(_xlfn.IFERROR(F1712*G1712," - "),2)</f>
        <v>0</v>
      </c>
      <c r="I1712" s="121" t="e">
        <f>H1712/$G$1758</f>
        <v>#DIV/0!</v>
      </c>
      <c r="J1712" s="122" t="e">
        <f>#REF!</f>
        <v>#REF!</v>
      </c>
    </row>
    <row r="1713" spans="1:10" s="12" customFormat="1" ht="14.25" outlineLevel="1">
      <c r="A1713" s="7" t="s">
        <v>1919</v>
      </c>
      <c r="B1713" s="17" t="s">
        <v>219</v>
      </c>
      <c r="C1713" s="116" t="s">
        <v>2128</v>
      </c>
      <c r="D1713" s="117" t="s">
        <v>2233</v>
      </c>
      <c r="E1713" s="118" t="s">
        <v>86</v>
      </c>
      <c r="F1713" s="119">
        <v>5</v>
      </c>
      <c r="G1713" s="41"/>
      <c r="H1713" s="3">
        <f>ROUND(_xlfn.IFERROR(F1713*G1713," - "),2)</f>
        <v>0</v>
      </c>
      <c r="I1713" s="134" t="e">
        <f>H1713/$G$1758</f>
        <v>#DIV/0!</v>
      </c>
      <c r="J1713" s="122" t="e">
        <f>#REF!</f>
        <v>#REF!</v>
      </c>
    </row>
    <row r="1714" spans="1:10" s="12" customFormat="1" ht="14.25" outlineLevel="1">
      <c r="A1714" s="7" t="s">
        <v>1920</v>
      </c>
      <c r="B1714" s="5" t="s">
        <v>1831</v>
      </c>
      <c r="C1714" s="116" t="s">
        <v>1856</v>
      </c>
      <c r="D1714" s="117" t="s">
        <v>2234</v>
      </c>
      <c r="E1714" s="118" t="s">
        <v>86</v>
      </c>
      <c r="F1714" s="119">
        <v>12</v>
      </c>
      <c r="G1714" s="41"/>
      <c r="H1714" s="3">
        <f>ROUND(_xlfn.IFERROR(F1714*G1714," - "),2)</f>
        <v>0</v>
      </c>
      <c r="I1714" s="134" t="e">
        <f>H1714/$G$1758</f>
        <v>#DIV/0!</v>
      </c>
      <c r="J1714" s="122" t="e">
        <f>#REF!</f>
        <v>#REF!</v>
      </c>
    </row>
    <row r="1715" spans="1:10" s="12" customFormat="1" ht="25.5" outlineLevel="1">
      <c r="A1715" s="7" t="s">
        <v>1921</v>
      </c>
      <c r="B1715" s="5" t="s">
        <v>117</v>
      </c>
      <c r="C1715" s="116" t="s">
        <v>1856</v>
      </c>
      <c r="D1715" s="117" t="s">
        <v>2236</v>
      </c>
      <c r="E1715" s="118" t="s">
        <v>86</v>
      </c>
      <c r="F1715" s="119">
        <v>18</v>
      </c>
      <c r="G1715" s="41"/>
      <c r="H1715" s="3">
        <f>ROUND(_xlfn.IFERROR(F1715*G1715," - "),2)</f>
        <v>0</v>
      </c>
      <c r="I1715" s="134" t="e">
        <f>H1715/$G$1758</f>
        <v>#DIV/0!</v>
      </c>
      <c r="J1715" s="122" t="e">
        <f>#REF!</f>
        <v>#REF!</v>
      </c>
    </row>
    <row r="1716" spans="1:10" s="12" customFormat="1" ht="14.25" outlineLevel="1">
      <c r="A1716" s="7" t="s">
        <v>1922</v>
      </c>
      <c r="B1716" s="17" t="s">
        <v>272</v>
      </c>
      <c r="C1716" s="116" t="s">
        <v>2128</v>
      </c>
      <c r="D1716" s="117" t="s">
        <v>2239</v>
      </c>
      <c r="E1716" s="118" t="s">
        <v>86</v>
      </c>
      <c r="F1716" s="119">
        <v>25</v>
      </c>
      <c r="G1716" s="41"/>
      <c r="H1716" s="3">
        <f>ROUND(_xlfn.IFERROR(F1716*G1716," - "),2)</f>
        <v>0</v>
      </c>
      <c r="I1716" s="134" t="e">
        <f>H1716/$G$1758</f>
        <v>#DIV/0!</v>
      </c>
      <c r="J1716" s="122" t="e">
        <f>#REF!</f>
        <v>#REF!</v>
      </c>
    </row>
    <row r="1717" spans="1:10" s="12" customFormat="1" ht="14.25" outlineLevel="1">
      <c r="A1717" s="7" t="s">
        <v>1923</v>
      </c>
      <c r="B1717" s="17" t="s">
        <v>668</v>
      </c>
      <c r="C1717" s="116" t="s">
        <v>1856</v>
      </c>
      <c r="D1717" s="135" t="s">
        <v>814</v>
      </c>
      <c r="E1717" s="118" t="s">
        <v>86</v>
      </c>
      <c r="F1717" s="119">
        <v>6</v>
      </c>
      <c r="G1717" s="41"/>
      <c r="H1717" s="3">
        <f>ROUND(_xlfn.IFERROR(F1717*G1717," - "),2)</f>
        <v>0</v>
      </c>
      <c r="I1717" s="134" t="e">
        <f>H1717/$G$1758</f>
        <v>#DIV/0!</v>
      </c>
      <c r="J1717" s="122" t="e">
        <f>#REF!</f>
        <v>#REF!</v>
      </c>
    </row>
    <row r="1718" spans="1:10" s="12" customFormat="1" ht="25.5" outlineLevel="1">
      <c r="A1718" s="7" t="s">
        <v>1924</v>
      </c>
      <c r="B1718" s="17" t="s">
        <v>93</v>
      </c>
      <c r="C1718" s="116" t="s">
        <v>1856</v>
      </c>
      <c r="D1718" s="117" t="s">
        <v>2241</v>
      </c>
      <c r="E1718" s="118" t="s">
        <v>86</v>
      </c>
      <c r="F1718" s="119">
        <v>6</v>
      </c>
      <c r="G1718" s="41"/>
      <c r="H1718" s="3">
        <f>ROUND(_xlfn.IFERROR(F1718*G1718," - "),2)</f>
        <v>0</v>
      </c>
      <c r="I1718" s="134" t="e">
        <f>H1718/$G$1758</f>
        <v>#DIV/0!</v>
      </c>
      <c r="J1718" s="122" t="e">
        <f>#REF!</f>
        <v>#REF!</v>
      </c>
    </row>
    <row r="1719" spans="1:10" s="12" customFormat="1" ht="14.25" outlineLevel="1">
      <c r="A1719" s="7" t="s">
        <v>1925</v>
      </c>
      <c r="B1719" s="17" t="s">
        <v>321</v>
      </c>
      <c r="C1719" s="116" t="s">
        <v>1856</v>
      </c>
      <c r="D1719" s="117" t="s">
        <v>2242</v>
      </c>
      <c r="E1719" s="118" t="s">
        <v>86</v>
      </c>
      <c r="F1719" s="119">
        <v>9</v>
      </c>
      <c r="G1719" s="41"/>
      <c r="H1719" s="3">
        <f>ROUND(_xlfn.IFERROR(F1719*G1719," - "),2)</f>
        <v>0</v>
      </c>
      <c r="I1719" s="134" t="e">
        <f>H1719/$G$1758</f>
        <v>#DIV/0!</v>
      </c>
      <c r="J1719" s="122" t="e">
        <f>#REF!</f>
        <v>#REF!</v>
      </c>
    </row>
    <row r="1720" spans="1:10" s="12" customFormat="1" ht="14.25" outlineLevel="1">
      <c r="A1720" s="7" t="s">
        <v>1926</v>
      </c>
      <c r="B1720" s="2" t="s">
        <v>320</v>
      </c>
      <c r="C1720" s="116" t="s">
        <v>1856</v>
      </c>
      <c r="D1720" s="117" t="s">
        <v>2243</v>
      </c>
      <c r="E1720" s="118" t="s">
        <v>86</v>
      </c>
      <c r="F1720" s="124">
        <v>9</v>
      </c>
      <c r="G1720" s="41"/>
      <c r="H1720" s="3">
        <f>ROUND(_xlfn.IFERROR(F1720*G1720," - "),2)</f>
        <v>0</v>
      </c>
      <c r="I1720" s="121" t="e">
        <f>H1720/$G$1758</f>
        <v>#DIV/0!</v>
      </c>
      <c r="J1720" s="122" t="e">
        <f>#REF!</f>
        <v>#REF!</v>
      </c>
    </row>
    <row r="1721" spans="1:10" s="12" customFormat="1" ht="14.25" outlineLevel="1">
      <c r="A1721" s="7" t="s">
        <v>1927</v>
      </c>
      <c r="B1721" s="17" t="s">
        <v>690</v>
      </c>
      <c r="C1721" s="116" t="s">
        <v>1856</v>
      </c>
      <c r="D1721" s="117" t="s">
        <v>2418</v>
      </c>
      <c r="E1721" s="118" t="s">
        <v>2419</v>
      </c>
      <c r="F1721" s="119">
        <v>2</v>
      </c>
      <c r="G1721" s="41"/>
      <c r="H1721" s="3">
        <f>ROUND(_xlfn.IFERROR(F1721*G1721," - "),2)</f>
        <v>0</v>
      </c>
      <c r="I1721" s="134" t="e">
        <f>H1721/$G$1758</f>
        <v>#DIV/0!</v>
      </c>
      <c r="J1721" s="122" t="e">
        <f>#REF!</f>
        <v>#REF!</v>
      </c>
    </row>
    <row r="1722" spans="1:10" s="12" customFormat="1" ht="14.25" outlineLevel="1">
      <c r="A1722" s="7" t="s">
        <v>1928</v>
      </c>
      <c r="B1722" s="17" t="s">
        <v>772</v>
      </c>
      <c r="C1722" s="116" t="s">
        <v>1856</v>
      </c>
      <c r="D1722" s="117" t="s">
        <v>2245</v>
      </c>
      <c r="E1722" s="118" t="s">
        <v>86</v>
      </c>
      <c r="F1722" s="119">
        <v>6</v>
      </c>
      <c r="G1722" s="41"/>
      <c r="H1722" s="3">
        <f>ROUND(_xlfn.IFERROR(F1722*G1722," - "),2)</f>
        <v>0</v>
      </c>
      <c r="I1722" s="134" t="e">
        <f>H1722/$G$1758</f>
        <v>#DIV/0!</v>
      </c>
      <c r="J1722" s="122" t="e">
        <f>#REF!</f>
        <v>#REF!</v>
      </c>
    </row>
    <row r="1723" spans="1:10" s="12" customFormat="1" ht="14.25" outlineLevel="1">
      <c r="A1723" s="7" t="s">
        <v>1929</v>
      </c>
      <c r="B1723" s="2" t="s">
        <v>217</v>
      </c>
      <c r="C1723" s="116" t="s">
        <v>2128</v>
      </c>
      <c r="D1723" s="117" t="s">
        <v>2271</v>
      </c>
      <c r="E1723" s="118" t="s">
        <v>86</v>
      </c>
      <c r="F1723" s="124">
        <v>2</v>
      </c>
      <c r="G1723" s="41"/>
      <c r="H1723" s="3">
        <f>ROUND(_xlfn.IFERROR(F1723*G1723," - "),2)</f>
        <v>0</v>
      </c>
      <c r="I1723" s="121" t="e">
        <f>H1723/$G$1758</f>
        <v>#DIV/0!</v>
      </c>
      <c r="J1723" s="122" t="e">
        <f>#REF!</f>
        <v>#REF!</v>
      </c>
    </row>
    <row r="1724" spans="1:10" s="12" customFormat="1" ht="25.5" outlineLevel="1">
      <c r="A1724" s="7" t="s">
        <v>1930</v>
      </c>
      <c r="B1724" s="17" t="s">
        <v>277</v>
      </c>
      <c r="C1724" s="116" t="s">
        <v>2128</v>
      </c>
      <c r="D1724" s="117" t="s">
        <v>2248</v>
      </c>
      <c r="E1724" s="118" t="s">
        <v>660</v>
      </c>
      <c r="F1724" s="119">
        <v>10</v>
      </c>
      <c r="G1724" s="41"/>
      <c r="H1724" s="3">
        <f>ROUND(_xlfn.IFERROR(F1724*G1724," - "),2)</f>
        <v>0</v>
      </c>
      <c r="I1724" s="134" t="e">
        <f>H1724/$G$1758</f>
        <v>#DIV/0!</v>
      </c>
      <c r="J1724" s="122" t="e">
        <f>#REF!</f>
        <v>#REF!</v>
      </c>
    </row>
    <row r="1725" spans="1:10" s="12" customFormat="1" ht="25.5" outlineLevel="1">
      <c r="A1725" s="7" t="s">
        <v>1931</v>
      </c>
      <c r="B1725" s="17" t="s">
        <v>276</v>
      </c>
      <c r="C1725" s="116" t="s">
        <v>2128</v>
      </c>
      <c r="D1725" s="117" t="s">
        <v>2249</v>
      </c>
      <c r="E1725" s="118" t="s">
        <v>660</v>
      </c>
      <c r="F1725" s="119">
        <v>20</v>
      </c>
      <c r="G1725" s="41"/>
      <c r="H1725" s="3">
        <f>ROUND(_xlfn.IFERROR(F1725*G1725," - "),2)</f>
        <v>0</v>
      </c>
      <c r="I1725" s="134" t="e">
        <f>H1725/$G$1758</f>
        <v>#DIV/0!</v>
      </c>
      <c r="J1725" s="122" t="e">
        <f>#REF!</f>
        <v>#REF!</v>
      </c>
    </row>
    <row r="1726" spans="1:10" s="12" customFormat="1" ht="25.5" outlineLevel="1">
      <c r="A1726" s="7" t="s">
        <v>1932</v>
      </c>
      <c r="B1726" s="17" t="s">
        <v>275</v>
      </c>
      <c r="C1726" s="116" t="s">
        <v>2128</v>
      </c>
      <c r="D1726" s="117" t="s">
        <v>2250</v>
      </c>
      <c r="E1726" s="118" t="s">
        <v>660</v>
      </c>
      <c r="F1726" s="119">
        <v>30</v>
      </c>
      <c r="G1726" s="41"/>
      <c r="H1726" s="3">
        <f>ROUND(_xlfn.IFERROR(F1726*G1726," - "),2)</f>
        <v>0</v>
      </c>
      <c r="I1726" s="134" t="e">
        <f>H1726/$G$1758</f>
        <v>#DIV/0!</v>
      </c>
      <c r="J1726" s="122" t="e">
        <f>#REF!</f>
        <v>#REF!</v>
      </c>
    </row>
    <row r="1727" spans="1:10" s="12" customFormat="1" ht="25.5" outlineLevel="1">
      <c r="A1727" s="7" t="s">
        <v>2069</v>
      </c>
      <c r="B1727" s="17" t="s">
        <v>274</v>
      </c>
      <c r="C1727" s="116" t="s">
        <v>2128</v>
      </c>
      <c r="D1727" s="117" t="s">
        <v>2251</v>
      </c>
      <c r="E1727" s="118" t="s">
        <v>660</v>
      </c>
      <c r="F1727" s="119">
        <v>30</v>
      </c>
      <c r="G1727" s="41"/>
      <c r="H1727" s="3">
        <f>ROUND(_xlfn.IFERROR(F1727*G1727," - "),2)</f>
        <v>0</v>
      </c>
      <c r="I1727" s="134" t="e">
        <f>H1727/$G$1758</f>
        <v>#DIV/0!</v>
      </c>
      <c r="J1727" s="122" t="e">
        <f>#REF!</f>
        <v>#REF!</v>
      </c>
    </row>
    <row r="1728" spans="1:10" s="12" customFormat="1" ht="14.25" outlineLevel="1">
      <c r="A1728" s="262" t="s">
        <v>1933</v>
      </c>
      <c r="B1728" s="263"/>
      <c r="C1728" s="140"/>
      <c r="D1728" s="141" t="s">
        <v>1134</v>
      </c>
      <c r="E1728" s="127">
        <f>SUM(H1729:H1733)</f>
        <v>0</v>
      </c>
      <c r="F1728" s="127"/>
      <c r="G1728" s="127"/>
      <c r="H1728" s="127"/>
      <c r="I1728" s="128" t="e">
        <f>E1728/$G$1758</f>
        <v>#DIV/0!</v>
      </c>
      <c r="J1728" s="122" t="e">
        <f>#REF!</f>
        <v>#REF!</v>
      </c>
    </row>
    <row r="1729" spans="1:10" s="12" customFormat="1" ht="25.5" outlineLevel="1">
      <c r="A1729" s="7" t="s">
        <v>1934</v>
      </c>
      <c r="B1729" s="5" t="s">
        <v>326</v>
      </c>
      <c r="C1729" s="116" t="s">
        <v>1856</v>
      </c>
      <c r="D1729" s="135" t="s">
        <v>1375</v>
      </c>
      <c r="E1729" s="118" t="s">
        <v>2130</v>
      </c>
      <c r="F1729" s="129">
        <v>10.72</v>
      </c>
      <c r="G1729" s="41"/>
      <c r="H1729" s="3">
        <f>ROUND(_xlfn.IFERROR(F1729*G1729," - "),2)</f>
        <v>0</v>
      </c>
      <c r="I1729" s="123" t="e">
        <f>H1729/$G$1758</f>
        <v>#DIV/0!</v>
      </c>
      <c r="J1729" s="122" t="e">
        <f>#REF!</f>
        <v>#REF!</v>
      </c>
    </row>
    <row r="1730" spans="1:10" ht="12.75" outlineLevel="1">
      <c r="A1730" s="7" t="s">
        <v>1935</v>
      </c>
      <c r="B1730" s="5" t="s">
        <v>695</v>
      </c>
      <c r="C1730" s="116" t="s">
        <v>1856</v>
      </c>
      <c r="D1730" s="117" t="s">
        <v>2253</v>
      </c>
      <c r="E1730" s="118" t="s">
        <v>660</v>
      </c>
      <c r="F1730" s="129">
        <v>1.39</v>
      </c>
      <c r="G1730" s="41"/>
      <c r="H1730" s="3">
        <f>ROUND(_xlfn.IFERROR(F1730*G1730," - "),2)</f>
        <v>0</v>
      </c>
      <c r="I1730" s="123" t="e">
        <f>H1730/$G$1758</f>
        <v>#DIV/0!</v>
      </c>
      <c r="J1730" s="122" t="e">
        <f>#REF!</f>
        <v>#REF!</v>
      </c>
    </row>
    <row r="1731" spans="1:10" ht="12.75" outlineLevel="1">
      <c r="A1731" s="7" t="s">
        <v>1936</v>
      </c>
      <c r="B1731" s="5" t="s">
        <v>768</v>
      </c>
      <c r="C1731" s="116" t="s">
        <v>1856</v>
      </c>
      <c r="D1731" s="117" t="s">
        <v>2252</v>
      </c>
      <c r="E1731" s="118" t="s">
        <v>86</v>
      </c>
      <c r="F1731" s="129">
        <v>2</v>
      </c>
      <c r="G1731" s="41"/>
      <c r="H1731" s="3">
        <f>ROUND(_xlfn.IFERROR(F1731*G1731," - "),2)</f>
        <v>0</v>
      </c>
      <c r="I1731" s="123" t="e">
        <f>H1731/$G$1758</f>
        <v>#DIV/0!</v>
      </c>
      <c r="J1731" s="122" t="e">
        <f>#REF!</f>
        <v>#REF!</v>
      </c>
    </row>
    <row r="1732" spans="1:10" ht="12.75" outlineLevel="1">
      <c r="A1732" s="7" t="s">
        <v>1937</v>
      </c>
      <c r="B1732" s="5" t="s">
        <v>1853</v>
      </c>
      <c r="C1732" s="116" t="s">
        <v>1856</v>
      </c>
      <c r="D1732" s="117" t="s">
        <v>2406</v>
      </c>
      <c r="E1732" s="118" t="s">
        <v>86</v>
      </c>
      <c r="F1732" s="129">
        <v>1</v>
      </c>
      <c r="G1732" s="41"/>
      <c r="H1732" s="3">
        <f>ROUND(_xlfn.IFERROR(F1732*G1732," - "),2)</f>
        <v>0</v>
      </c>
      <c r="I1732" s="123" t="e">
        <f>H1732/$G$1758</f>
        <v>#DIV/0!</v>
      </c>
      <c r="J1732" s="122" t="e">
        <f>#REF!</f>
        <v>#REF!</v>
      </c>
    </row>
    <row r="1733" spans="1:10" ht="12.75" outlineLevel="1">
      <c r="A1733" s="7" t="s">
        <v>1938</v>
      </c>
      <c r="B1733" s="5" t="s">
        <v>267</v>
      </c>
      <c r="C1733" s="116" t="s">
        <v>2128</v>
      </c>
      <c r="D1733" s="117" t="s">
        <v>2308</v>
      </c>
      <c r="E1733" s="118" t="s">
        <v>2130</v>
      </c>
      <c r="F1733" s="129">
        <v>5.21</v>
      </c>
      <c r="G1733" s="41"/>
      <c r="H1733" s="3">
        <f>ROUND(_xlfn.IFERROR(F1733*G1733," - "),2)</f>
        <v>0</v>
      </c>
      <c r="I1733" s="123" t="e">
        <f>H1733/$G$1758</f>
        <v>#DIV/0!</v>
      </c>
      <c r="J1733" s="122" t="e">
        <f>#REF!</f>
        <v>#REF!</v>
      </c>
    </row>
    <row r="1734" spans="1:10" s="12" customFormat="1" ht="14.25" outlineLevel="1">
      <c r="A1734" s="259" t="s">
        <v>1939</v>
      </c>
      <c r="B1734" s="261"/>
      <c r="C1734" s="125"/>
      <c r="D1734" s="126" t="s">
        <v>1132</v>
      </c>
      <c r="E1734" s="127">
        <f>SUM(H1735:H1754)</f>
        <v>0</v>
      </c>
      <c r="F1734" s="127"/>
      <c r="G1734" s="127"/>
      <c r="H1734" s="127"/>
      <c r="I1734" s="128" t="e">
        <f>E1734/$G$1758</f>
        <v>#DIV/0!</v>
      </c>
      <c r="J1734" s="122" t="e">
        <f>#REF!</f>
        <v>#REF!</v>
      </c>
    </row>
    <row r="1735" spans="1:10" s="12" customFormat="1" ht="14.25" outlineLevel="1">
      <c r="A1735" s="7" t="s">
        <v>1940</v>
      </c>
      <c r="B1735" s="2" t="s">
        <v>270</v>
      </c>
      <c r="C1735" s="116" t="s">
        <v>2128</v>
      </c>
      <c r="D1735" s="117" t="s">
        <v>2260</v>
      </c>
      <c r="E1735" s="118" t="s">
        <v>86</v>
      </c>
      <c r="F1735" s="133">
        <v>37</v>
      </c>
      <c r="G1735" s="41"/>
      <c r="H1735" s="3">
        <f>ROUND(_xlfn.IFERROR(F1735*G1735," - "),2)</f>
        <v>0</v>
      </c>
      <c r="I1735" s="121" t="e">
        <f>H1735/$G$1758</f>
        <v>#DIV/0!</v>
      </c>
      <c r="J1735" s="122" t="e">
        <f>#REF!</f>
        <v>#REF!</v>
      </c>
    </row>
    <row r="1736" spans="1:10" s="12" customFormat="1" ht="25.5" outlineLevel="1">
      <c r="A1736" s="7" t="s">
        <v>1941</v>
      </c>
      <c r="B1736" s="5" t="s">
        <v>268</v>
      </c>
      <c r="C1736" s="116" t="s">
        <v>2128</v>
      </c>
      <c r="D1736" s="117" t="s">
        <v>2261</v>
      </c>
      <c r="E1736" s="118" t="s">
        <v>86</v>
      </c>
      <c r="F1736" s="119">
        <v>76</v>
      </c>
      <c r="G1736" s="41"/>
      <c r="H1736" s="3">
        <f>ROUND(_xlfn.IFERROR(F1736*G1736," - "),2)</f>
        <v>0</v>
      </c>
      <c r="I1736" s="134" t="e">
        <f>H1736/$G$1758</f>
        <v>#DIV/0!</v>
      </c>
      <c r="J1736" s="122" t="e">
        <f>#REF!</f>
        <v>#REF!</v>
      </c>
    </row>
    <row r="1737" spans="1:10" s="12" customFormat="1" ht="14.25" outlineLevel="1">
      <c r="A1737" s="7" t="s">
        <v>1942</v>
      </c>
      <c r="B1737" s="5" t="s">
        <v>271</v>
      </c>
      <c r="C1737" s="116" t="s">
        <v>2128</v>
      </c>
      <c r="D1737" s="117" t="s">
        <v>2262</v>
      </c>
      <c r="E1737" s="118" t="s">
        <v>86</v>
      </c>
      <c r="F1737" s="119">
        <v>35</v>
      </c>
      <c r="G1737" s="41"/>
      <c r="H1737" s="3">
        <f>ROUND(_xlfn.IFERROR(F1737*G1737," - "),2)</f>
        <v>0</v>
      </c>
      <c r="I1737" s="134" t="e">
        <f>H1737/$G$1758</f>
        <v>#DIV/0!</v>
      </c>
      <c r="J1737" s="122" t="e">
        <f>#REF!</f>
        <v>#REF!</v>
      </c>
    </row>
    <row r="1738" spans="1:10" s="12" customFormat="1" ht="14.25" outlineLevel="1">
      <c r="A1738" s="7" t="s">
        <v>1943</v>
      </c>
      <c r="B1738" s="5" t="s">
        <v>73</v>
      </c>
      <c r="C1738" s="116" t="s">
        <v>1856</v>
      </c>
      <c r="D1738" s="117" t="s">
        <v>2263</v>
      </c>
      <c r="E1738" s="118" t="s">
        <v>86</v>
      </c>
      <c r="F1738" s="119">
        <v>25</v>
      </c>
      <c r="G1738" s="41"/>
      <c r="H1738" s="3">
        <f>ROUND(_xlfn.IFERROR(F1738*G1738," - "),2)</f>
        <v>0</v>
      </c>
      <c r="I1738" s="134" t="e">
        <f>H1738/$G$1758</f>
        <v>#DIV/0!</v>
      </c>
      <c r="J1738" s="122" t="e">
        <f>#REF!</f>
        <v>#REF!</v>
      </c>
    </row>
    <row r="1739" spans="1:10" s="12" customFormat="1" ht="14.25" outlineLevel="1">
      <c r="A1739" s="7" t="s">
        <v>1944</v>
      </c>
      <c r="B1739" s="5" t="s">
        <v>273</v>
      </c>
      <c r="C1739" s="116" t="s">
        <v>2128</v>
      </c>
      <c r="D1739" s="117" t="s">
        <v>2256</v>
      </c>
      <c r="E1739" s="118" t="s">
        <v>2130</v>
      </c>
      <c r="F1739" s="119">
        <v>0.58</v>
      </c>
      <c r="G1739" s="41"/>
      <c r="H1739" s="3">
        <f>ROUND(_xlfn.IFERROR(F1739*G1739," - "),2)</f>
        <v>0</v>
      </c>
      <c r="I1739" s="134" t="e">
        <f>H1739/$G$1758</f>
        <v>#DIV/0!</v>
      </c>
      <c r="J1739" s="122" t="e">
        <f>#REF!</f>
        <v>#REF!</v>
      </c>
    </row>
    <row r="1740" spans="1:10" s="12" customFormat="1" ht="14.25" outlineLevel="1">
      <c r="A1740" s="7" t="s">
        <v>1945</v>
      </c>
      <c r="B1740" s="5" t="s">
        <v>269</v>
      </c>
      <c r="C1740" s="116" t="s">
        <v>2128</v>
      </c>
      <c r="D1740" s="117" t="s">
        <v>2264</v>
      </c>
      <c r="E1740" s="118" t="s">
        <v>86</v>
      </c>
      <c r="F1740" s="119">
        <v>30</v>
      </c>
      <c r="G1740" s="41"/>
      <c r="H1740" s="3">
        <f>ROUND(_xlfn.IFERROR(F1740*G1740," - "),2)</f>
        <v>0</v>
      </c>
      <c r="I1740" s="134" t="e">
        <f>H1740/$G$1758</f>
        <v>#DIV/0!</v>
      </c>
      <c r="J1740" s="122" t="e">
        <f>#REF!</f>
        <v>#REF!</v>
      </c>
    </row>
    <row r="1741" spans="1:10" s="12" customFormat="1" ht="38.25" outlineLevel="1">
      <c r="A1741" s="7" t="s">
        <v>1946</v>
      </c>
      <c r="B1741" s="5" t="s">
        <v>298</v>
      </c>
      <c r="C1741" s="116" t="s">
        <v>2128</v>
      </c>
      <c r="D1741" s="117" t="s">
        <v>2265</v>
      </c>
      <c r="E1741" s="118" t="s">
        <v>86</v>
      </c>
      <c r="F1741" s="119">
        <v>12</v>
      </c>
      <c r="G1741" s="41"/>
      <c r="H1741" s="3">
        <f>ROUND(_xlfn.IFERROR(F1741*G1741," - "),2)</f>
        <v>0</v>
      </c>
      <c r="I1741" s="134" t="e">
        <f>H1741/$G$1758</f>
        <v>#DIV/0!</v>
      </c>
      <c r="J1741" s="122" t="e">
        <f>#REF!</f>
        <v>#REF!</v>
      </c>
    </row>
    <row r="1742" spans="1:10" s="12" customFormat="1" ht="25.5" outlineLevel="1">
      <c r="A1742" s="7" t="s">
        <v>1947</v>
      </c>
      <c r="B1742" s="5" t="s">
        <v>250</v>
      </c>
      <c r="C1742" s="116" t="s">
        <v>2128</v>
      </c>
      <c r="D1742" s="117" t="s">
        <v>2309</v>
      </c>
      <c r="E1742" s="118" t="s">
        <v>86</v>
      </c>
      <c r="F1742" s="119">
        <v>5</v>
      </c>
      <c r="G1742" s="41"/>
      <c r="H1742" s="3">
        <f>ROUND(_xlfn.IFERROR(F1742*G1742," - "),2)</f>
        <v>0</v>
      </c>
      <c r="I1742" s="134" t="e">
        <f>H1742/$G$1758</f>
        <v>#DIV/0!</v>
      </c>
      <c r="J1742" s="122" t="e">
        <f>#REF!</f>
        <v>#REF!</v>
      </c>
    </row>
    <row r="1743" spans="1:10" s="12" customFormat="1" ht="25.5" outlineLevel="1">
      <c r="A1743" s="7" t="s">
        <v>1948</v>
      </c>
      <c r="B1743" s="5" t="s">
        <v>249</v>
      </c>
      <c r="C1743" s="116" t="s">
        <v>2128</v>
      </c>
      <c r="D1743" s="117" t="s">
        <v>2266</v>
      </c>
      <c r="E1743" s="118" t="s">
        <v>86</v>
      </c>
      <c r="F1743" s="119">
        <v>6</v>
      </c>
      <c r="G1743" s="41"/>
      <c r="H1743" s="3">
        <f>ROUND(_xlfn.IFERROR(F1743*G1743," - "),2)</f>
        <v>0</v>
      </c>
      <c r="I1743" s="134" t="e">
        <f>H1743/$G$1758</f>
        <v>#DIV/0!</v>
      </c>
      <c r="J1743" s="122" t="e">
        <f>#REF!</f>
        <v>#REF!</v>
      </c>
    </row>
    <row r="1744" spans="1:10" s="12" customFormat="1" ht="25.5" outlineLevel="1">
      <c r="A1744" s="7" t="s">
        <v>1949</v>
      </c>
      <c r="B1744" s="5" t="s">
        <v>251</v>
      </c>
      <c r="C1744" s="116" t="s">
        <v>2128</v>
      </c>
      <c r="D1744" s="117" t="s">
        <v>2267</v>
      </c>
      <c r="E1744" s="118" t="s">
        <v>86</v>
      </c>
      <c r="F1744" s="119">
        <v>17</v>
      </c>
      <c r="G1744" s="41"/>
      <c r="H1744" s="3">
        <f>ROUND(_xlfn.IFERROR(F1744*G1744," - "),2)</f>
        <v>0</v>
      </c>
      <c r="I1744" s="134" t="e">
        <f>H1744/$G$1758</f>
        <v>#DIV/0!</v>
      </c>
      <c r="J1744" s="122" t="e">
        <f>#REF!</f>
        <v>#REF!</v>
      </c>
    </row>
    <row r="1745" spans="1:10" s="12" customFormat="1" ht="25.5" outlineLevel="1">
      <c r="A1745" s="7" t="s">
        <v>1950</v>
      </c>
      <c r="B1745" s="17" t="s">
        <v>252</v>
      </c>
      <c r="C1745" s="116" t="s">
        <v>2128</v>
      </c>
      <c r="D1745" s="117" t="s">
        <v>2268</v>
      </c>
      <c r="E1745" s="118" t="s">
        <v>660</v>
      </c>
      <c r="F1745" s="119">
        <v>10</v>
      </c>
      <c r="G1745" s="41"/>
      <c r="H1745" s="3">
        <f>ROUND(_xlfn.IFERROR(F1745*G1745," - "),2)</f>
        <v>0</v>
      </c>
      <c r="I1745" s="134" t="e">
        <f>H1745/$G$1758</f>
        <v>#DIV/0!</v>
      </c>
      <c r="J1745" s="122" t="e">
        <f>#REF!</f>
        <v>#REF!</v>
      </c>
    </row>
    <row r="1746" spans="1:10" s="12" customFormat="1" ht="14.25" outlineLevel="1">
      <c r="A1746" s="7" t="s">
        <v>1951</v>
      </c>
      <c r="B1746" s="2" t="s">
        <v>851</v>
      </c>
      <c r="C1746" s="116" t="s">
        <v>1856</v>
      </c>
      <c r="D1746" s="117" t="s">
        <v>2314</v>
      </c>
      <c r="E1746" s="118" t="s">
        <v>2130</v>
      </c>
      <c r="F1746" s="119">
        <v>52.76</v>
      </c>
      <c r="G1746" s="41"/>
      <c r="H1746" s="3">
        <f>ROUND(_xlfn.IFERROR(F1746*G1746," - "),2)</f>
        <v>0</v>
      </c>
      <c r="I1746" s="134" t="e">
        <f>H1746/$G$1758</f>
        <v>#DIV/0!</v>
      </c>
      <c r="J1746" s="122" t="e">
        <f>#REF!</f>
        <v>#REF!</v>
      </c>
    </row>
    <row r="1747" spans="1:10" s="12" customFormat="1" ht="14.25" outlineLevel="1">
      <c r="A1747" s="7" t="s">
        <v>1952</v>
      </c>
      <c r="B1747" s="5" t="s">
        <v>852</v>
      </c>
      <c r="C1747" s="116" t="s">
        <v>1856</v>
      </c>
      <c r="D1747" s="117" t="s">
        <v>2315</v>
      </c>
      <c r="E1747" s="118" t="s">
        <v>2130</v>
      </c>
      <c r="F1747" s="119">
        <v>12.45</v>
      </c>
      <c r="G1747" s="41"/>
      <c r="H1747" s="3">
        <f>ROUND(_xlfn.IFERROR(F1747*G1747," - "),2)</f>
        <v>0</v>
      </c>
      <c r="I1747" s="134" t="e">
        <f>H1747/$G$1758</f>
        <v>#DIV/0!</v>
      </c>
      <c r="J1747" s="122" t="e">
        <f>#REF!</f>
        <v>#REF!</v>
      </c>
    </row>
    <row r="1748" spans="1:10" s="12" customFormat="1" ht="14.25" outlineLevel="1">
      <c r="A1748" s="7" t="s">
        <v>1953</v>
      </c>
      <c r="B1748" s="17" t="s">
        <v>72</v>
      </c>
      <c r="C1748" s="116" t="s">
        <v>1856</v>
      </c>
      <c r="D1748" s="117" t="s">
        <v>2312</v>
      </c>
      <c r="E1748" s="118" t="s">
        <v>660</v>
      </c>
      <c r="F1748" s="119">
        <v>61.37</v>
      </c>
      <c r="G1748" s="41"/>
      <c r="H1748" s="3">
        <f>ROUND(_xlfn.IFERROR(F1748*G1748," - "),2)</f>
        <v>0</v>
      </c>
      <c r="I1748" s="134" t="e">
        <f>H1748/$G$1758</f>
        <v>#DIV/0!</v>
      </c>
      <c r="J1748" s="122" t="e">
        <f>#REF!</f>
        <v>#REF!</v>
      </c>
    </row>
    <row r="1749" spans="1:10" s="12" customFormat="1" ht="25.5" outlineLevel="1">
      <c r="A1749" s="7" t="s">
        <v>1954</v>
      </c>
      <c r="B1749" s="17" t="s">
        <v>1150</v>
      </c>
      <c r="C1749" s="116" t="s">
        <v>1856</v>
      </c>
      <c r="D1749" s="117" t="s">
        <v>2369</v>
      </c>
      <c r="E1749" s="118" t="s">
        <v>660</v>
      </c>
      <c r="F1749" s="119">
        <v>2.9</v>
      </c>
      <c r="G1749" s="41"/>
      <c r="H1749" s="3">
        <f>ROUND(_xlfn.IFERROR(F1749*G1749," - "),2)</f>
        <v>0</v>
      </c>
      <c r="I1749" s="134" t="e">
        <f>H1749/$G$1758</f>
        <v>#DIV/0!</v>
      </c>
      <c r="J1749" s="122" t="e">
        <f>#REF!</f>
        <v>#REF!</v>
      </c>
    </row>
    <row r="1750" spans="1:10" s="12" customFormat="1" ht="25.5" outlineLevel="1">
      <c r="A1750" s="7" t="s">
        <v>1955</v>
      </c>
      <c r="B1750" s="17" t="s">
        <v>317</v>
      </c>
      <c r="C1750" s="116" t="s">
        <v>1856</v>
      </c>
      <c r="D1750" s="117" t="s">
        <v>2313</v>
      </c>
      <c r="E1750" s="118" t="s">
        <v>660</v>
      </c>
      <c r="F1750" s="119">
        <v>2.9</v>
      </c>
      <c r="G1750" s="41"/>
      <c r="H1750" s="3">
        <f>ROUND(_xlfn.IFERROR(F1750*G1750," - "),2)</f>
        <v>0</v>
      </c>
      <c r="I1750" s="134" t="e">
        <f>H1750/$G$1758</f>
        <v>#DIV/0!</v>
      </c>
      <c r="J1750" s="122" t="e">
        <f>#REF!</f>
        <v>#REF!</v>
      </c>
    </row>
    <row r="1751" spans="1:10" s="12" customFormat="1" ht="25.5" outlineLevel="1">
      <c r="A1751" s="7" t="s">
        <v>1956</v>
      </c>
      <c r="B1751" s="17" t="s">
        <v>1451</v>
      </c>
      <c r="C1751" s="116" t="s">
        <v>1856</v>
      </c>
      <c r="D1751" s="117" t="s">
        <v>2382</v>
      </c>
      <c r="E1751" s="118" t="s">
        <v>660</v>
      </c>
      <c r="F1751" s="119">
        <v>17.77</v>
      </c>
      <c r="G1751" s="41"/>
      <c r="H1751" s="3">
        <f>ROUND(_xlfn.IFERROR(F1751*G1751," - "),2)</f>
        <v>0</v>
      </c>
      <c r="I1751" s="134" t="e">
        <f>H1751/$G$1758</f>
        <v>#DIV/0!</v>
      </c>
      <c r="J1751" s="122" t="e">
        <f>#REF!</f>
        <v>#REF!</v>
      </c>
    </row>
    <row r="1752" spans="1:10" s="12" customFormat="1" ht="25.5" outlineLevel="1">
      <c r="A1752" s="7" t="s">
        <v>1957</v>
      </c>
      <c r="B1752" s="2" t="s">
        <v>214</v>
      </c>
      <c r="C1752" s="116" t="s">
        <v>2128</v>
      </c>
      <c r="D1752" s="117" t="s">
        <v>2310</v>
      </c>
      <c r="E1752" s="118" t="s">
        <v>660</v>
      </c>
      <c r="F1752" s="119">
        <v>36.9</v>
      </c>
      <c r="G1752" s="41"/>
      <c r="H1752" s="3">
        <f>ROUND(_xlfn.IFERROR(F1752*G1752," - "),2)</f>
        <v>0</v>
      </c>
      <c r="I1752" s="134" t="e">
        <f>H1752/$G$1758</f>
        <v>#DIV/0!</v>
      </c>
      <c r="J1752" s="122" t="e">
        <f>#REF!</f>
        <v>#REF!</v>
      </c>
    </row>
    <row r="1753" spans="1:10" s="12" customFormat="1" ht="14.25" outlineLevel="1">
      <c r="A1753" s="7" t="s">
        <v>1958</v>
      </c>
      <c r="B1753" s="5" t="s">
        <v>665</v>
      </c>
      <c r="C1753" s="116" t="s">
        <v>1856</v>
      </c>
      <c r="D1753" s="117" t="s">
        <v>2305</v>
      </c>
      <c r="E1753" s="118" t="s">
        <v>86</v>
      </c>
      <c r="F1753" s="119">
        <v>2</v>
      </c>
      <c r="G1753" s="41"/>
      <c r="H1753" s="3">
        <f>ROUND(_xlfn.IFERROR(F1753*G1753," - "),2)</f>
        <v>0</v>
      </c>
      <c r="I1753" s="134" t="e">
        <f>H1753/$G$1758</f>
        <v>#DIV/0!</v>
      </c>
      <c r="J1753" s="122" t="e">
        <f>#REF!</f>
        <v>#REF!</v>
      </c>
    </row>
    <row r="1754" spans="1:10" s="12" customFormat="1" ht="25.5" outlineLevel="1">
      <c r="A1754" s="7" t="s">
        <v>1959</v>
      </c>
      <c r="B1754" s="22" t="s">
        <v>1496</v>
      </c>
      <c r="C1754" s="142"/>
      <c r="D1754" s="117" t="s">
        <v>689</v>
      </c>
      <c r="E1754" s="118" t="s">
        <v>86</v>
      </c>
      <c r="F1754" s="129">
        <v>2</v>
      </c>
      <c r="G1754" s="42"/>
      <c r="H1754" s="21">
        <f>ROUND(_xlfn.IFERROR(F1754*G1754," - "),2)</f>
        <v>0</v>
      </c>
      <c r="I1754" s="143" t="e">
        <f>H1754/$G$1758</f>
        <v>#DIV/0!</v>
      </c>
      <c r="J1754" s="122" t="e">
        <f>#REF!</f>
        <v>#REF!</v>
      </c>
    </row>
    <row r="1755" spans="1:10" s="12" customFormat="1" ht="14.25" outlineLevel="1">
      <c r="A1755" s="266" t="s">
        <v>1960</v>
      </c>
      <c r="B1755" s="263"/>
      <c r="C1755" s="125"/>
      <c r="D1755" s="141" t="s">
        <v>1133</v>
      </c>
      <c r="E1755" s="127">
        <f>SUM(H1756:H1757)</f>
        <v>0</v>
      </c>
      <c r="F1755" s="127"/>
      <c r="G1755" s="127"/>
      <c r="H1755" s="127"/>
      <c r="I1755" s="128" t="e">
        <f>E1755/$G$1758</f>
        <v>#DIV/0!</v>
      </c>
      <c r="J1755" s="122" t="e">
        <f>#REF!</f>
        <v>#REF!</v>
      </c>
    </row>
    <row r="1756" spans="1:10" s="12" customFormat="1" ht="14.25" outlineLevel="1">
      <c r="A1756" s="7" t="s">
        <v>1961</v>
      </c>
      <c r="B1756" s="23" t="s">
        <v>1028</v>
      </c>
      <c r="C1756" s="116" t="s">
        <v>1856</v>
      </c>
      <c r="D1756" s="117" t="s">
        <v>2280</v>
      </c>
      <c r="E1756" s="118" t="s">
        <v>2130</v>
      </c>
      <c r="F1756" s="129">
        <v>400</v>
      </c>
      <c r="G1756" s="41"/>
      <c r="H1756" s="3">
        <f>ROUND(_xlfn.IFERROR(F1756*G1756," - "),2)</f>
        <v>0</v>
      </c>
      <c r="I1756" s="123" t="e">
        <f>H1756/$G$1758</f>
        <v>#DIV/0!</v>
      </c>
      <c r="J1756" s="122" t="e">
        <f>#REF!</f>
        <v>#REF!</v>
      </c>
    </row>
    <row r="1757" spans="1:10" ht="13.5" outlineLevel="1" thickBot="1">
      <c r="A1757" s="7" t="s">
        <v>1962</v>
      </c>
      <c r="B1757" s="18" t="s">
        <v>850</v>
      </c>
      <c r="C1757" s="116" t="s">
        <v>1856</v>
      </c>
      <c r="D1757" s="117" t="s">
        <v>2281</v>
      </c>
      <c r="E1757" s="118" t="s">
        <v>2130</v>
      </c>
      <c r="F1757" s="129">
        <v>4591.15</v>
      </c>
      <c r="G1757" s="41"/>
      <c r="H1757" s="3">
        <f>ROUND(_xlfn.IFERROR(F1757*G1757," - "),2)</f>
        <v>0</v>
      </c>
      <c r="I1757" s="123" t="e">
        <f>H1757/$G$1758</f>
        <v>#DIV/0!</v>
      </c>
      <c r="J1757" s="122" t="e">
        <f>#REF!</f>
        <v>#REF!</v>
      </c>
    </row>
    <row r="1758" spans="1:10" s="15" customFormat="1" ht="12" customHeight="1">
      <c r="A1758" s="277" t="s">
        <v>2423</v>
      </c>
      <c r="B1758" s="278"/>
      <c r="C1758" s="278"/>
      <c r="D1758" s="278"/>
      <c r="E1758" s="287"/>
      <c r="F1758" s="288"/>
      <c r="G1758" s="281">
        <f>ROUND(SUM(E14+E20+E206+E415+E593+E802+E1014+E1169+E1338+E1456+E1634),2)</f>
        <v>0</v>
      </c>
      <c r="H1758" s="282"/>
      <c r="I1758" s="285" t="e">
        <f>SUM(H14:H1757)/G1758</f>
        <v>#DIV/0!</v>
      </c>
      <c r="J1758" s="122" t="e">
        <f>#REF!</f>
        <v>#REF!</v>
      </c>
    </row>
    <row r="1759" spans="1:10" s="15" customFormat="1" ht="12" customHeight="1" thickBot="1">
      <c r="A1759" s="279"/>
      <c r="B1759" s="280"/>
      <c r="C1759" s="280"/>
      <c r="D1759" s="280"/>
      <c r="E1759" s="289"/>
      <c r="F1759" s="290"/>
      <c r="G1759" s="283"/>
      <c r="H1759" s="284"/>
      <c r="I1759" s="286"/>
      <c r="J1759" s="122" t="e">
        <f>#REF!</f>
        <v>#REF!</v>
      </c>
    </row>
    <row r="1760" spans="1:10" s="15" customFormat="1" ht="12" customHeight="1">
      <c r="A1760" s="277" t="s">
        <v>2424</v>
      </c>
      <c r="B1760" s="278"/>
      <c r="C1760" s="278"/>
      <c r="D1760" s="278"/>
      <c r="E1760" s="334" t="s">
        <v>2425</v>
      </c>
      <c r="F1760" s="335"/>
      <c r="G1760" s="332" t="e">
        <f>ROUND((G1758*(E1760+1)),2)</f>
        <v>#VALUE!</v>
      </c>
      <c r="H1760" s="282"/>
      <c r="I1760" s="285" t="e">
        <f>SUM(H16:H1757)*(1+E1760)/G1760</f>
        <v>#VALUE!</v>
      </c>
      <c r="J1760" s="122" t="e">
        <f>#REF!</f>
        <v>#REF!</v>
      </c>
    </row>
    <row r="1761" spans="1:10" s="15" customFormat="1" ht="12" customHeight="1" thickBot="1">
      <c r="A1761" s="279"/>
      <c r="B1761" s="280"/>
      <c r="C1761" s="280"/>
      <c r="D1761" s="280"/>
      <c r="E1761" s="336"/>
      <c r="F1761" s="337"/>
      <c r="G1761" s="333"/>
      <c r="H1761" s="284"/>
      <c r="I1761" s="286"/>
      <c r="J1761" s="122" t="e">
        <f>#REF!</f>
        <v>#REF!</v>
      </c>
    </row>
    <row r="1762" spans="1:10" ht="38.25" customHeight="1">
      <c r="A1762" s="150" t="s">
        <v>303</v>
      </c>
      <c r="B1762" s="151"/>
      <c r="C1762" s="151"/>
      <c r="D1762" s="152"/>
      <c r="E1762" s="153"/>
      <c r="F1762" s="154"/>
      <c r="G1762" s="153"/>
      <c r="H1762" s="155"/>
      <c r="I1762" s="156"/>
      <c r="J1762" s="122"/>
    </row>
    <row r="1763" spans="1:10" ht="15" customHeight="1">
      <c r="A1763" s="30"/>
      <c r="B1763" s="45"/>
      <c r="C1763" s="46"/>
      <c r="D1763" s="47"/>
      <c r="E1763" s="48"/>
      <c r="F1763" s="49"/>
      <c r="G1763" s="48"/>
      <c r="H1763" s="44"/>
      <c r="I1763" s="48"/>
      <c r="J1763" s="16"/>
    </row>
    <row r="1765" spans="4:8" ht="12.75">
      <c r="D1765" s="40"/>
      <c r="E1765" s="51"/>
      <c r="F1765" s="51"/>
      <c r="H1765" s="51"/>
    </row>
    <row r="1766" spans="4:8" ht="15.75">
      <c r="D1766" s="54"/>
      <c r="E1766" s="55"/>
      <c r="F1766" s="55"/>
      <c r="G1766" s="55"/>
      <c r="H1766" s="55"/>
    </row>
    <row r="1767" spans="1:10" ht="15">
      <c r="A1767" s="9"/>
      <c r="B1767" s="9"/>
      <c r="C1767" s="9"/>
      <c r="D1767" s="56"/>
      <c r="E1767" s="57"/>
      <c r="F1767" s="57"/>
      <c r="G1767" s="58"/>
      <c r="H1767" s="57"/>
      <c r="I1767" s="9"/>
      <c r="J1767" s="9"/>
    </row>
    <row r="1768" spans="1:10" ht="15">
      <c r="A1768" s="9"/>
      <c r="B1768" s="9"/>
      <c r="C1768" s="9"/>
      <c r="D1768" s="48"/>
      <c r="E1768" s="57"/>
      <c r="F1768" s="57"/>
      <c r="G1768" s="58"/>
      <c r="H1768" s="57"/>
      <c r="I1768" s="9"/>
      <c r="J1768" s="9"/>
    </row>
    <row r="1769" spans="1:10" ht="15.75">
      <c r="A1769" s="9"/>
      <c r="B1769" s="9"/>
      <c r="C1769" s="9"/>
      <c r="F1769" s="55"/>
      <c r="G1769" s="55"/>
      <c r="H1769" s="60"/>
      <c r="I1769" s="9"/>
      <c r="J1769" s="9"/>
    </row>
    <row r="1770" spans="1:10" ht="12.75">
      <c r="A1770" s="9"/>
      <c r="B1770" s="9"/>
      <c r="C1770" s="9"/>
      <c r="F1770" s="57"/>
      <c r="G1770" s="57"/>
      <c r="H1770" s="61"/>
      <c r="I1770" s="9"/>
      <c r="J1770" s="9"/>
    </row>
    <row r="1787" spans="1:10" ht="12.75">
      <c r="A1787" s="9"/>
      <c r="B1787" s="9"/>
      <c r="C1787" s="1"/>
      <c r="D1787" s="50"/>
      <c r="E1787" s="62"/>
      <c r="F1787" s="52"/>
      <c r="G1787" s="63"/>
      <c r="H1787" s="53"/>
      <c r="I1787" s="1"/>
      <c r="J1787" s="9"/>
    </row>
    <row r="1788" spans="1:10" ht="12.75">
      <c r="A1788" s="9"/>
      <c r="B1788" s="9"/>
      <c r="C1788" s="1"/>
      <c r="D1788" s="50"/>
      <c r="E1788" s="62"/>
      <c r="F1788" s="52"/>
      <c r="G1788" s="63"/>
      <c r="H1788" s="53"/>
      <c r="I1788" s="1"/>
      <c r="J1788" s="9"/>
    </row>
    <row r="1789" spans="1:10" ht="12.75">
      <c r="A1789" s="9"/>
      <c r="B1789" s="9"/>
      <c r="C1789" s="1"/>
      <c r="D1789" s="50"/>
      <c r="E1789" s="62"/>
      <c r="F1789" s="52"/>
      <c r="G1789" s="63"/>
      <c r="H1789" s="53"/>
      <c r="I1789" s="1"/>
      <c r="J1789" s="9"/>
    </row>
    <row r="1790" spans="1:10" ht="12.75">
      <c r="A1790" s="9"/>
      <c r="B1790" s="9"/>
      <c r="C1790" s="1"/>
      <c r="D1790" s="50"/>
      <c r="E1790" s="62"/>
      <c r="F1790" s="52"/>
      <c r="G1790" s="63"/>
      <c r="H1790" s="53"/>
      <c r="I1790" s="1"/>
      <c r="J1790" s="9"/>
    </row>
    <row r="1791" spans="1:10" ht="12.75">
      <c r="A1791" s="9"/>
      <c r="B1791" s="9"/>
      <c r="C1791" s="1"/>
      <c r="D1791" s="50"/>
      <c r="E1791" s="62"/>
      <c r="F1791" s="52"/>
      <c r="G1791" s="63"/>
      <c r="H1791" s="53"/>
      <c r="I1791" s="1"/>
      <c r="J1791" s="9"/>
    </row>
    <row r="1792" spans="1:10" ht="12.75">
      <c r="A1792" s="9"/>
      <c r="B1792" s="9"/>
      <c r="C1792" s="1"/>
      <c r="D1792" s="50"/>
      <c r="E1792" s="62"/>
      <c r="F1792" s="52"/>
      <c r="G1792" s="63"/>
      <c r="H1792" s="53"/>
      <c r="I1792" s="1"/>
      <c r="J1792" s="9"/>
    </row>
    <row r="1793" spans="1:10" ht="12.75">
      <c r="A1793" s="9"/>
      <c r="B1793" s="9"/>
      <c r="C1793" s="1"/>
      <c r="D1793" s="50"/>
      <c r="E1793" s="62"/>
      <c r="F1793" s="52"/>
      <c r="G1793" s="63"/>
      <c r="H1793" s="53"/>
      <c r="I1793" s="1"/>
      <c r="J1793" s="9"/>
    </row>
    <row r="1794" spans="1:10" ht="12.75">
      <c r="A1794" s="9"/>
      <c r="B1794" s="9"/>
      <c r="C1794" s="1"/>
      <c r="D1794" s="50"/>
      <c r="E1794" s="62"/>
      <c r="F1794" s="52"/>
      <c r="G1794" s="63"/>
      <c r="H1794" s="53"/>
      <c r="I1794" s="1"/>
      <c r="J1794" s="9"/>
    </row>
    <row r="1795" spans="1:10" ht="12.75">
      <c r="A1795" s="9"/>
      <c r="B1795" s="9"/>
      <c r="C1795" s="1"/>
      <c r="D1795" s="50"/>
      <c r="E1795" s="62"/>
      <c r="F1795" s="52"/>
      <c r="G1795" s="63"/>
      <c r="H1795" s="53"/>
      <c r="I1795" s="1"/>
      <c r="J1795" s="9"/>
    </row>
    <row r="1796" spans="1:10" ht="12.75">
      <c r="A1796" s="9"/>
      <c r="B1796" s="9"/>
      <c r="C1796" s="1"/>
      <c r="D1796" s="50"/>
      <c r="E1796" s="62"/>
      <c r="F1796" s="52"/>
      <c r="G1796" s="63"/>
      <c r="H1796" s="53"/>
      <c r="I1796" s="1"/>
      <c r="J1796" s="9"/>
    </row>
    <row r="1797" spans="1:10" ht="12.75">
      <c r="A1797" s="9"/>
      <c r="B1797" s="9"/>
      <c r="C1797" s="1"/>
      <c r="D1797" s="50"/>
      <c r="E1797" s="62"/>
      <c r="F1797" s="52"/>
      <c r="G1797" s="63"/>
      <c r="H1797" s="53"/>
      <c r="I1797" s="1"/>
      <c r="J1797" s="9"/>
    </row>
    <row r="1798" spans="1:10" ht="12.75">
      <c r="A1798" s="9"/>
      <c r="B1798" s="9"/>
      <c r="C1798" s="1"/>
      <c r="D1798" s="50"/>
      <c r="E1798" s="62"/>
      <c r="F1798" s="52"/>
      <c r="G1798" s="63"/>
      <c r="H1798" s="53"/>
      <c r="I1798" s="1"/>
      <c r="J1798" s="9"/>
    </row>
    <row r="1799" spans="1:9" ht="12.75">
      <c r="A1799" s="9"/>
      <c r="B1799" s="9"/>
      <c r="C1799" s="1"/>
      <c r="D1799" s="50"/>
      <c r="E1799" s="62"/>
      <c r="F1799" s="52"/>
      <c r="G1799" s="63"/>
      <c r="H1799" s="53"/>
      <c r="I1799" s="1"/>
    </row>
  </sheetData>
  <sheetProtection password="E9C9" sheet="1" formatCells="0" formatColumns="0" formatRows="0" selectLockedCells="1"/>
  <autoFilter ref="A13:J1763"/>
  <mergeCells count="170">
    <mergeCell ref="A1758:D1759"/>
    <mergeCell ref="E1758:F1759"/>
    <mergeCell ref="G1758:H1759"/>
    <mergeCell ref="I1758:I1759"/>
    <mergeCell ref="A1728:B1728"/>
    <mergeCell ref="A1734:B1734"/>
    <mergeCell ref="A1639:B1639"/>
    <mergeCell ref="A1645:B1645"/>
    <mergeCell ref="A1652:B1652"/>
    <mergeCell ref="A1662:B1662"/>
    <mergeCell ref="A1669:B1669"/>
    <mergeCell ref="A1755:B1755"/>
    <mergeCell ref="A1675:B1675"/>
    <mergeCell ref="A1689:B1689"/>
    <mergeCell ref="A1697:B1697"/>
    <mergeCell ref="A1711:B1711"/>
    <mergeCell ref="A1436:B1436"/>
    <mergeCell ref="A1453:B1453"/>
    <mergeCell ref="A1457:B1457"/>
    <mergeCell ref="A1461:B1461"/>
    <mergeCell ref="A1467:B1467"/>
    <mergeCell ref="A1635:B1635"/>
    <mergeCell ref="A1310:B1310"/>
    <mergeCell ref="A1314:B1314"/>
    <mergeCell ref="A1335:B1335"/>
    <mergeCell ref="A1191:B1191"/>
    <mergeCell ref="A1339:B1339"/>
    <mergeCell ref="A1343:B1343"/>
    <mergeCell ref="A1216:B1216"/>
    <mergeCell ref="A1226:B1226"/>
    <mergeCell ref="A1236:B1236"/>
    <mergeCell ref="A1266:B1266"/>
    <mergeCell ref="A1284:B1284"/>
    <mergeCell ref="A1112:B1112"/>
    <mergeCell ref="A1133:B1133"/>
    <mergeCell ref="A1139:B1139"/>
    <mergeCell ref="A1166:B1166"/>
    <mergeCell ref="A1170:B1170"/>
    <mergeCell ref="A1174:B1174"/>
    <mergeCell ref="A1196:B1196"/>
    <mergeCell ref="A1169:B1169"/>
    <mergeCell ref="A1061:B1061"/>
    <mergeCell ref="A1074:B1074"/>
    <mergeCell ref="A594:B594"/>
    <mergeCell ref="A600:B600"/>
    <mergeCell ref="A606:B606"/>
    <mergeCell ref="A575:B575"/>
    <mergeCell ref="A612:B612"/>
    <mergeCell ref="A623:B623"/>
    <mergeCell ref="A1015:B1015"/>
    <mergeCell ref="A1019:B1019"/>
    <mergeCell ref="A353:B353"/>
    <mergeCell ref="A1038:B1038"/>
    <mergeCell ref="A1042:B1042"/>
    <mergeCell ref="A1053:B1053"/>
    <mergeCell ref="A593:B593"/>
    <mergeCell ref="A455:B455"/>
    <mergeCell ref="A547:B547"/>
    <mergeCell ref="A555:B555"/>
    <mergeCell ref="A460:B460"/>
    <mergeCell ref="A359:B359"/>
    <mergeCell ref="A514:B514"/>
    <mergeCell ref="A480:B480"/>
    <mergeCell ref="A492:B492"/>
    <mergeCell ref="A528:B528"/>
    <mergeCell ref="A421:B421"/>
    <mergeCell ref="A304:B304"/>
    <mergeCell ref="A431:B431"/>
    <mergeCell ref="A403:B403"/>
    <mergeCell ref="A207:B207"/>
    <mergeCell ref="A212:B212"/>
    <mergeCell ref="A218:B218"/>
    <mergeCell ref="A229:B229"/>
    <mergeCell ref="A244:B244"/>
    <mergeCell ref="A250:B250"/>
    <mergeCell ref="A281:B281"/>
    <mergeCell ref="I1760:I1761"/>
    <mergeCell ref="E1760:F1761"/>
    <mergeCell ref="A267:B267"/>
    <mergeCell ref="A41:B41"/>
    <mergeCell ref="A63:B63"/>
    <mergeCell ref="A74:B74"/>
    <mergeCell ref="A84:B84"/>
    <mergeCell ref="A322:B322"/>
    <mergeCell ref="A416:B416"/>
    <mergeCell ref="A257:B257"/>
    <mergeCell ref="A1760:D1761"/>
    <mergeCell ref="G1760:H1761"/>
    <mergeCell ref="A747:B747"/>
    <mergeCell ref="A755:B755"/>
    <mergeCell ref="A786:B786"/>
    <mergeCell ref="A685:B685"/>
    <mergeCell ref="A1581:B1581"/>
    <mergeCell ref="A1338:B1338"/>
    <mergeCell ref="A1365:B1365"/>
    <mergeCell ref="A1372:B1372"/>
    <mergeCell ref="A1025:B1025"/>
    <mergeCell ref="A1034:B1034"/>
    <mergeCell ref="A853:B853"/>
    <mergeCell ref="A807:B807"/>
    <mergeCell ref="A813:B813"/>
    <mergeCell ref="A825:B825"/>
    <mergeCell ref="A427:B427"/>
    <mergeCell ref="A441:B441"/>
    <mergeCell ref="A25:B25"/>
    <mergeCell ref="A53:B53"/>
    <mergeCell ref="A31:B31"/>
    <mergeCell ref="A415:B415"/>
    <mergeCell ref="A95:B95"/>
    <mergeCell ref="A124:B124"/>
    <mergeCell ref="A138:B138"/>
    <mergeCell ref="A163:B163"/>
    <mergeCell ref="A173:B173"/>
    <mergeCell ref="A188:B188"/>
    <mergeCell ref="A21:B21"/>
    <mergeCell ref="F7:G7"/>
    <mergeCell ref="C5:D5"/>
    <mergeCell ref="C7:D7"/>
    <mergeCell ref="C9:D9"/>
    <mergeCell ref="C11:D11"/>
    <mergeCell ref="A1349:B1349"/>
    <mergeCell ref="A1354:B1354"/>
    <mergeCell ref="A1431:B1431"/>
    <mergeCell ref="F9:G9"/>
    <mergeCell ref="F11:G11"/>
    <mergeCell ref="A982:B982"/>
    <mergeCell ref="A14:B14"/>
    <mergeCell ref="A206:B206"/>
    <mergeCell ref="A15:B15"/>
    <mergeCell ref="A20:B20"/>
    <mergeCell ref="A470:B470"/>
    <mergeCell ref="A840:B840"/>
    <mergeCell ref="A704:B704"/>
    <mergeCell ref="A640:B640"/>
    <mergeCell ref="A652:B652"/>
    <mergeCell ref="A862:B862"/>
    <mergeCell ref="A662:B662"/>
    <mergeCell ref="A672:B672"/>
    <mergeCell ref="A722:B722"/>
    <mergeCell ref="A802:B802"/>
    <mergeCell ref="A1634:B1634"/>
    <mergeCell ref="A1456:B1456"/>
    <mergeCell ref="A1476:B1476"/>
    <mergeCell ref="A1481:B1481"/>
    <mergeCell ref="A1605:B1605"/>
    <mergeCell ref="A1610:B1610"/>
    <mergeCell ref="A1631:B1631"/>
    <mergeCell ref="A1521:B1521"/>
    <mergeCell ref="A1533:B1533"/>
    <mergeCell ref="A1564:B1564"/>
    <mergeCell ref="A1561:B1561"/>
    <mergeCell ref="A1180:B1180"/>
    <mergeCell ref="A956:B956"/>
    <mergeCell ref="A961:B961"/>
    <mergeCell ref="A1003:B1003"/>
    <mergeCell ref="A1413:B1413"/>
    <mergeCell ref="A1095:B1095"/>
    <mergeCell ref="A1014:B1014"/>
    <mergeCell ref="A1379:B1379"/>
    <mergeCell ref="A1392:B1392"/>
    <mergeCell ref="A1250:B1250"/>
    <mergeCell ref="A1501:B1501"/>
    <mergeCell ref="A1511:B1511"/>
    <mergeCell ref="A742:B742"/>
    <mergeCell ref="A909:B909"/>
    <mergeCell ref="A927:B927"/>
    <mergeCell ref="A803:B803"/>
    <mergeCell ref="A872:B872"/>
    <mergeCell ref="A886:B886"/>
    <mergeCell ref="A1400:B1400"/>
  </mergeCells>
  <printOptions horizontalCentered="1"/>
  <pageMargins left="0.2362204724409449" right="0.2362204724409449" top="0.5511811023622047" bottom="0.5511811023622047" header="0.5118110236220472" footer="0.31496062992125984"/>
  <pageSetup fitToHeight="0" horizontalDpi="600" verticalDpi="600" orientation="landscape" paperSize="9" scale="71" r:id="rId1"/>
  <headerFooter alignWithMargins="0">
    <oddFooter>&amp;R&amp;9PÁG. &amp;P/&amp;N</oddFooter>
  </headerFooter>
  <rowBreaks count="38" manualBreakCount="38">
    <brk id="40" max="8" man="1"/>
    <brk id="73" max="8" man="1"/>
    <brk id="149" max="8" man="1"/>
    <brk id="184" max="8" man="1"/>
    <brk id="217" max="8" man="1"/>
    <brk id="249" max="8" man="1"/>
    <brk id="288" max="8" man="1"/>
    <brk id="321" max="8" man="1"/>
    <brk id="358" max="8" man="1"/>
    <brk id="426" max="8" man="1"/>
    <brk id="459" max="8" man="1"/>
    <brk id="532" max="8" man="1"/>
    <brk id="568" max="8" man="1"/>
    <brk id="605" max="8" man="1"/>
    <brk id="646" max="8" man="1"/>
    <brk id="684" max="8" man="1"/>
    <brk id="721" max="8" man="1"/>
    <brk id="795" max="8" man="1"/>
    <brk id="832" max="8" man="1"/>
    <brk id="871" max="8" man="1"/>
    <brk id="908" max="8" man="1"/>
    <brk id="948" max="8" man="1"/>
    <brk id="981" max="8" man="1"/>
    <brk id="1013" max="8" man="1"/>
    <brk id="1049" max="8" man="1"/>
    <brk id="1090" max="8" man="1"/>
    <brk id="1127" max="8" man="1"/>
    <brk id="1203" max="8" man="1"/>
    <brk id="1241" max="8" man="1"/>
    <brk id="1317" max="8" man="1"/>
    <brk id="1353" max="8" man="1"/>
    <brk id="1391" max="8" man="1"/>
    <brk id="1466" max="8" man="1"/>
    <brk id="1505" max="8" man="1"/>
    <brk id="1580" max="8" man="1"/>
    <brk id="1619" max="8" man="1"/>
    <brk id="1696" max="8" man="1"/>
    <brk id="17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="70" zoomScaleNormal="40" zoomScaleSheetLayoutView="70" workbookViewId="0" topLeftCell="I7">
      <selection activeCell="L23" sqref="L23"/>
    </sheetView>
  </sheetViews>
  <sheetFormatPr defaultColWidth="9.140625" defaultRowHeight="12.75"/>
  <cols>
    <col min="1" max="1" width="15.28125" style="169" customWidth="1"/>
    <col min="2" max="2" width="65.421875" style="169" customWidth="1"/>
    <col min="3" max="3" width="15.28125" style="179" customWidth="1"/>
    <col min="4" max="4" width="26.57421875" style="182" customWidth="1"/>
    <col min="5" max="5" width="33.57421875" style="169" customWidth="1"/>
    <col min="6" max="6" width="34.28125" style="169" customWidth="1"/>
    <col min="7" max="7" width="31.00390625" style="169" customWidth="1"/>
    <col min="8" max="8" width="34.28125" style="169" customWidth="1"/>
    <col min="9" max="9" width="37.7109375" style="169" customWidth="1"/>
    <col min="10" max="10" width="34.28125" style="169" customWidth="1"/>
    <col min="11" max="11" width="34.28125" style="169" bestFit="1" customWidth="1"/>
    <col min="12" max="13" width="32.57421875" style="169" bestFit="1" customWidth="1"/>
    <col min="14" max="14" width="31.00390625" style="169" bestFit="1" customWidth="1"/>
    <col min="15" max="16" width="27.8515625" style="169" bestFit="1" customWidth="1"/>
    <col min="17" max="17" width="17.140625" style="169" customWidth="1"/>
    <col min="18" max="18" width="9.140625" style="169" customWidth="1"/>
    <col min="19" max="16384" width="9.140625" style="169" customWidth="1"/>
  </cols>
  <sheetData>
    <row r="1" spans="1:16" s="161" customFormat="1" ht="30.75" customHeight="1">
      <c r="A1" s="160"/>
      <c r="B1" s="160"/>
      <c r="C1" s="160"/>
      <c r="D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61" customFormat="1" ht="22.5" customHeight="1">
      <c r="A2" s="32"/>
      <c r="B2" s="32"/>
      <c r="C2" s="32"/>
      <c r="D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3:7" s="161" customFormat="1" ht="9.75" customHeight="1">
      <c r="C3" s="32"/>
      <c r="D3" s="32"/>
      <c r="G3" s="30"/>
    </row>
    <row r="4" spans="1:16" s="161" customFormat="1" ht="18">
      <c r="A4" s="33"/>
      <c r="B4" s="33"/>
      <c r="C4" s="33"/>
      <c r="D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8" s="161" customFormat="1" ht="25.5" customHeight="1" thickBot="1">
      <c r="A5" s="30"/>
      <c r="B5" s="30"/>
      <c r="C5" s="162"/>
      <c r="D5" s="163"/>
      <c r="G5" s="30"/>
      <c r="H5" s="30"/>
    </row>
    <row r="6" spans="1:16" s="30" customFormat="1" ht="7.5" customHeight="1">
      <c r="A6" s="164"/>
      <c r="B6" s="165"/>
      <c r="C6" s="165"/>
      <c r="D6" s="165"/>
      <c r="E6" s="165"/>
      <c r="F6" s="165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7" s="166" customFormat="1" ht="15.75" customHeight="1">
      <c r="A7" s="64" t="s">
        <v>0</v>
      </c>
      <c r="B7" s="326" t="str">
        <f>Orçamento!C5</f>
        <v>ACESSIBILIDADE DAS ESCOLAS - LOTE I</v>
      </c>
      <c r="C7" s="326"/>
      <c r="D7" s="326"/>
      <c r="E7" s="324"/>
      <c r="F7" s="324"/>
      <c r="G7" s="324"/>
      <c r="H7" s="327"/>
      <c r="I7" s="327"/>
      <c r="J7" s="327"/>
      <c r="K7" s="187"/>
      <c r="L7" s="188"/>
      <c r="M7" s="187"/>
      <c r="N7" s="188"/>
      <c r="O7" s="187"/>
      <c r="P7" s="188"/>
      <c r="Q7" s="189"/>
    </row>
    <row r="8" spans="1:17" s="166" customFormat="1" ht="6" customHeight="1">
      <c r="A8" s="190"/>
      <c r="B8" s="189"/>
      <c r="C8" s="191"/>
      <c r="D8" s="191"/>
      <c r="E8" s="192"/>
      <c r="F8" s="187"/>
      <c r="G8" s="187"/>
      <c r="H8" s="65"/>
      <c r="I8" s="65"/>
      <c r="J8" s="65"/>
      <c r="K8" s="192"/>
      <c r="L8" s="65"/>
      <c r="M8" s="192"/>
      <c r="N8" s="65"/>
      <c r="O8" s="192"/>
      <c r="P8" s="65"/>
      <c r="Q8" s="189"/>
    </row>
    <row r="9" spans="1:17" s="166" customFormat="1" ht="15.75" customHeight="1">
      <c r="A9" s="72" t="str">
        <f>CONCATENATE(Orçamento!A7," ",Orçamento!C7)</f>
        <v>Tipo de Intervenção:  Reforma para Atendimento a Acessibilidade</v>
      </c>
      <c r="B9" s="191"/>
      <c r="C9" s="73"/>
      <c r="D9" s="73"/>
      <c r="E9" s="73" t="str">
        <f>Orçamento!$F$9</f>
        <v>Investimento:</v>
      </c>
      <c r="F9" s="193" t="e">
        <f>Orçamento!H9</f>
        <v>#VALUE!</v>
      </c>
      <c r="G9" s="73"/>
      <c r="H9" s="194"/>
      <c r="I9" s="194"/>
      <c r="J9" s="194"/>
      <c r="K9" s="195"/>
      <c r="L9" s="196"/>
      <c r="M9" s="195"/>
      <c r="N9" s="196"/>
      <c r="O9" s="195"/>
      <c r="P9" s="196"/>
      <c r="Q9" s="189"/>
    </row>
    <row r="10" spans="1:17" s="166" customFormat="1" ht="6" customHeight="1">
      <c r="A10" s="64"/>
      <c r="B10" s="191"/>
      <c r="C10" s="191"/>
      <c r="D10" s="191"/>
      <c r="E10" s="192"/>
      <c r="F10" s="187"/>
      <c r="G10" s="187"/>
      <c r="H10" s="65"/>
      <c r="I10" s="65"/>
      <c r="J10" s="65"/>
      <c r="K10" s="192"/>
      <c r="L10" s="65"/>
      <c r="M10" s="192"/>
      <c r="N10" s="65"/>
      <c r="O10" s="192"/>
      <c r="P10" s="65"/>
      <c r="Q10" s="189"/>
    </row>
    <row r="11" spans="1:17" s="166" customFormat="1" ht="15.75" customHeight="1">
      <c r="A11" s="72" t="s">
        <v>2</v>
      </c>
      <c r="B11" s="73" t="str">
        <f>Orçamento!C9</f>
        <v>Município de Itapevi - ITAPEVI/SP</v>
      </c>
      <c r="C11" s="186"/>
      <c r="D11" s="186"/>
      <c r="E11" s="324"/>
      <c r="F11" s="324"/>
      <c r="G11" s="324"/>
      <c r="H11" s="325"/>
      <c r="I11" s="325"/>
      <c r="J11" s="325"/>
      <c r="K11" s="187"/>
      <c r="L11" s="197"/>
      <c r="M11" s="187"/>
      <c r="N11" s="197"/>
      <c r="O11" s="187"/>
      <c r="P11" s="197"/>
      <c r="Q11" s="189"/>
    </row>
    <row r="12" spans="1:17" s="30" customFormat="1" ht="6" customHeight="1" thickBot="1">
      <c r="A12" s="198"/>
      <c r="B12" s="199"/>
      <c r="C12" s="199"/>
      <c r="D12" s="199"/>
      <c r="E12" s="200"/>
      <c r="F12" s="200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 s="167" customFormat="1" ht="12" customHeight="1" thickBo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</row>
    <row r="14" spans="1:17" s="168" customFormat="1" ht="18.75" thickBot="1">
      <c r="A14" s="322" t="s">
        <v>156</v>
      </c>
      <c r="B14" s="323" t="s">
        <v>157</v>
      </c>
      <c r="C14" s="204" t="s">
        <v>158</v>
      </c>
      <c r="D14" s="204" t="s">
        <v>159</v>
      </c>
      <c r="E14" s="328">
        <v>1</v>
      </c>
      <c r="F14" s="328">
        <f aca="true" t="shared" si="0" ref="F14:P14">E14+1</f>
        <v>2</v>
      </c>
      <c r="G14" s="328">
        <f t="shared" si="0"/>
        <v>3</v>
      </c>
      <c r="H14" s="328">
        <f t="shared" si="0"/>
        <v>4</v>
      </c>
      <c r="I14" s="328">
        <f t="shared" si="0"/>
        <v>5</v>
      </c>
      <c r="J14" s="328">
        <f t="shared" si="0"/>
        <v>6</v>
      </c>
      <c r="K14" s="328">
        <f t="shared" si="0"/>
        <v>7</v>
      </c>
      <c r="L14" s="328">
        <f t="shared" si="0"/>
        <v>8</v>
      </c>
      <c r="M14" s="328">
        <f t="shared" si="0"/>
        <v>9</v>
      </c>
      <c r="N14" s="328">
        <f t="shared" si="0"/>
        <v>10</v>
      </c>
      <c r="O14" s="328">
        <f t="shared" si="0"/>
        <v>11</v>
      </c>
      <c r="P14" s="328">
        <f t="shared" si="0"/>
        <v>12</v>
      </c>
      <c r="Q14" s="205"/>
    </row>
    <row r="15" spans="1:17" s="168" customFormat="1" ht="18.75" thickBot="1">
      <c r="A15" s="322"/>
      <c r="B15" s="323"/>
      <c r="C15" s="206" t="s">
        <v>12</v>
      </c>
      <c r="D15" s="206" t="s">
        <v>13</v>
      </c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205"/>
    </row>
    <row r="16" spans="1:17" ht="12" customHeight="1" thickBot="1">
      <c r="A16" s="207"/>
      <c r="B16" s="207"/>
      <c r="C16" s="207"/>
      <c r="D16" s="207"/>
      <c r="E16" s="207"/>
      <c r="F16" s="207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9"/>
    </row>
    <row r="17" spans="1:17" ht="23.25" customHeight="1">
      <c r="A17" s="319">
        <f>Orçamento!A14</f>
        <v>1</v>
      </c>
      <c r="B17" s="309" t="str">
        <f>VLOOKUP(A17,Orçamento!$A$14:$I$1757,4,FALSE)</f>
        <v>ADMINISTRAÇÃO LOCAL </v>
      </c>
      <c r="C17" s="320" t="e">
        <f>VLOOKUP(B17,Orçamento!$D$14:$I$1757,6,FALSE)</f>
        <v>#DIV/0!</v>
      </c>
      <c r="D17" s="321" t="e">
        <f>Resumo!D14</f>
        <v>#VALUE!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210">
        <f>SUM(E17:P17)</f>
        <v>0</v>
      </c>
    </row>
    <row r="18" spans="1:17" s="171" customFormat="1" ht="14.25" customHeight="1">
      <c r="A18" s="308"/>
      <c r="B18" s="310"/>
      <c r="C18" s="312"/>
      <c r="D18" s="314"/>
      <c r="E18" s="211" t="e">
        <f>E17*$D17</f>
        <v>#VALUE!</v>
      </c>
      <c r="F18" s="212" t="e">
        <f aca="true" t="shared" si="1" ref="F18:P18">F17*$D17</f>
        <v>#VALUE!</v>
      </c>
      <c r="G18" s="212" t="e">
        <f t="shared" si="1"/>
        <v>#VALUE!</v>
      </c>
      <c r="H18" s="212" t="e">
        <f t="shared" si="1"/>
        <v>#VALUE!</v>
      </c>
      <c r="I18" s="212" t="e">
        <f t="shared" si="1"/>
        <v>#VALUE!</v>
      </c>
      <c r="J18" s="212" t="e">
        <f t="shared" si="1"/>
        <v>#VALUE!</v>
      </c>
      <c r="K18" s="212" t="e">
        <f t="shared" si="1"/>
        <v>#VALUE!</v>
      </c>
      <c r="L18" s="212" t="e">
        <f t="shared" si="1"/>
        <v>#VALUE!</v>
      </c>
      <c r="M18" s="212" t="e">
        <f t="shared" si="1"/>
        <v>#VALUE!</v>
      </c>
      <c r="N18" s="212" t="e">
        <f t="shared" si="1"/>
        <v>#VALUE!</v>
      </c>
      <c r="O18" s="212" t="e">
        <f t="shared" si="1"/>
        <v>#VALUE!</v>
      </c>
      <c r="P18" s="212" t="e">
        <f t="shared" si="1"/>
        <v>#VALUE!</v>
      </c>
      <c r="Q18" s="213"/>
    </row>
    <row r="19" spans="1:17" ht="23.25" customHeight="1">
      <c r="A19" s="307">
        <f>Orçamento!A20</f>
        <v>2</v>
      </c>
      <c r="B19" s="309" t="str">
        <f>VLOOKUP(A19,Orçamento!$A$14:$I$1757,4,FALSE)</f>
        <v>CEMEB EDVALDO CARAMEZ</v>
      </c>
      <c r="C19" s="311" t="e">
        <f>VLOOKUP(B19,Orçamento!$D$14:$I$1757,6,FALSE)</f>
        <v>#DIV/0!</v>
      </c>
      <c r="D19" s="313" t="e">
        <f>Resumo!D15</f>
        <v>#VALUE!</v>
      </c>
      <c r="E19" s="172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210">
        <f>SUM(E19:P19)</f>
        <v>0</v>
      </c>
    </row>
    <row r="20" spans="1:17" s="171" customFormat="1" ht="14.25" customHeight="1">
      <c r="A20" s="308"/>
      <c r="B20" s="310"/>
      <c r="C20" s="312"/>
      <c r="D20" s="314"/>
      <c r="E20" s="211" t="e">
        <f aca="true" t="shared" si="2" ref="E20:P20">E19*$D19</f>
        <v>#VALUE!</v>
      </c>
      <c r="F20" s="212" t="e">
        <f t="shared" si="2"/>
        <v>#VALUE!</v>
      </c>
      <c r="G20" s="212" t="e">
        <f t="shared" si="2"/>
        <v>#VALUE!</v>
      </c>
      <c r="H20" s="212" t="e">
        <f t="shared" si="2"/>
        <v>#VALUE!</v>
      </c>
      <c r="I20" s="212" t="e">
        <f t="shared" si="2"/>
        <v>#VALUE!</v>
      </c>
      <c r="J20" s="212" t="e">
        <f t="shared" si="2"/>
        <v>#VALUE!</v>
      </c>
      <c r="K20" s="212" t="e">
        <f t="shared" si="2"/>
        <v>#VALUE!</v>
      </c>
      <c r="L20" s="212" t="e">
        <f t="shared" si="2"/>
        <v>#VALUE!</v>
      </c>
      <c r="M20" s="212" t="e">
        <f t="shared" si="2"/>
        <v>#VALUE!</v>
      </c>
      <c r="N20" s="212" t="e">
        <f t="shared" si="2"/>
        <v>#VALUE!</v>
      </c>
      <c r="O20" s="212" t="e">
        <f t="shared" si="2"/>
        <v>#VALUE!</v>
      </c>
      <c r="P20" s="212" t="e">
        <f t="shared" si="2"/>
        <v>#VALUE!</v>
      </c>
      <c r="Q20" s="213"/>
    </row>
    <row r="21" spans="1:17" ht="23.25" customHeight="1">
      <c r="A21" s="307">
        <f>Orçamento!A206</f>
        <v>3</v>
      </c>
      <c r="B21" s="309" t="str">
        <f>VLOOKUP(A21,Orçamento!$A$14:$I$1757,4,FALSE)</f>
        <v>CEMEB VER. UBIRATAN JOSÉ CHALUPPE</v>
      </c>
      <c r="C21" s="311" t="e">
        <f>VLOOKUP(B21,Orçamento!$D$14:$I$1757,6,FALSE)</f>
        <v>#DIV/0!</v>
      </c>
      <c r="D21" s="313" t="e">
        <f>Resumo!D16</f>
        <v>#VALUE!</v>
      </c>
      <c r="E21" s="172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210">
        <f>SUM(E21:P21)</f>
        <v>0</v>
      </c>
    </row>
    <row r="22" spans="1:17" s="171" customFormat="1" ht="14.25" customHeight="1">
      <c r="A22" s="308"/>
      <c r="B22" s="310"/>
      <c r="C22" s="312"/>
      <c r="D22" s="314"/>
      <c r="E22" s="211" t="e">
        <f aca="true" t="shared" si="3" ref="E22:P22">E21*$D21</f>
        <v>#VALUE!</v>
      </c>
      <c r="F22" s="212" t="e">
        <f t="shared" si="3"/>
        <v>#VALUE!</v>
      </c>
      <c r="G22" s="212" t="e">
        <f t="shared" si="3"/>
        <v>#VALUE!</v>
      </c>
      <c r="H22" s="212" t="e">
        <f t="shared" si="3"/>
        <v>#VALUE!</v>
      </c>
      <c r="I22" s="212" t="e">
        <f t="shared" si="3"/>
        <v>#VALUE!</v>
      </c>
      <c r="J22" s="212" t="e">
        <f t="shared" si="3"/>
        <v>#VALUE!</v>
      </c>
      <c r="K22" s="212" t="e">
        <f t="shared" si="3"/>
        <v>#VALUE!</v>
      </c>
      <c r="L22" s="212" t="e">
        <f t="shared" si="3"/>
        <v>#VALUE!</v>
      </c>
      <c r="M22" s="212" t="e">
        <f t="shared" si="3"/>
        <v>#VALUE!</v>
      </c>
      <c r="N22" s="212" t="e">
        <f t="shared" si="3"/>
        <v>#VALUE!</v>
      </c>
      <c r="O22" s="212" t="e">
        <f t="shared" si="3"/>
        <v>#VALUE!</v>
      </c>
      <c r="P22" s="212" t="e">
        <f t="shared" si="3"/>
        <v>#VALUE!</v>
      </c>
      <c r="Q22" s="213"/>
    </row>
    <row r="23" spans="1:17" ht="23.25" customHeight="1">
      <c r="A23" s="307">
        <f>Orçamento!A415</f>
        <v>4</v>
      </c>
      <c r="B23" s="309" t="str">
        <f>VLOOKUP(A23,Orçamento!$A$14:$I$1757,4,FALSE)</f>
        <v>CEMEB MARIO TOMAZ DE OLIVEIRA</v>
      </c>
      <c r="C23" s="311" t="e">
        <f>VLOOKUP(B23,Orçamento!$D$14:$I$1757,6,FALSE)</f>
        <v>#DIV/0!</v>
      </c>
      <c r="D23" s="313" t="e">
        <f>Resumo!D17</f>
        <v>#VALUE!</v>
      </c>
      <c r="E23" s="172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210">
        <f>SUM(E23:P23)</f>
        <v>0</v>
      </c>
    </row>
    <row r="24" spans="1:17" s="171" customFormat="1" ht="14.25" customHeight="1">
      <c r="A24" s="308"/>
      <c r="B24" s="310"/>
      <c r="C24" s="312"/>
      <c r="D24" s="314"/>
      <c r="E24" s="211" t="e">
        <f aca="true" t="shared" si="4" ref="E24:P24">E23*$D23</f>
        <v>#VALUE!</v>
      </c>
      <c r="F24" s="212" t="e">
        <f t="shared" si="4"/>
        <v>#VALUE!</v>
      </c>
      <c r="G24" s="212" t="e">
        <f t="shared" si="4"/>
        <v>#VALUE!</v>
      </c>
      <c r="H24" s="212" t="e">
        <f t="shared" si="4"/>
        <v>#VALUE!</v>
      </c>
      <c r="I24" s="212" t="e">
        <f t="shared" si="4"/>
        <v>#VALUE!</v>
      </c>
      <c r="J24" s="212" t="e">
        <f t="shared" si="4"/>
        <v>#VALUE!</v>
      </c>
      <c r="K24" s="212" t="e">
        <f t="shared" si="4"/>
        <v>#VALUE!</v>
      </c>
      <c r="L24" s="212" t="e">
        <f t="shared" si="4"/>
        <v>#VALUE!</v>
      </c>
      <c r="M24" s="212" t="e">
        <f t="shared" si="4"/>
        <v>#VALUE!</v>
      </c>
      <c r="N24" s="212" t="e">
        <f t="shared" si="4"/>
        <v>#VALUE!</v>
      </c>
      <c r="O24" s="212" t="e">
        <f t="shared" si="4"/>
        <v>#VALUE!</v>
      </c>
      <c r="P24" s="212" t="e">
        <f t="shared" si="4"/>
        <v>#VALUE!</v>
      </c>
      <c r="Q24" s="213"/>
    </row>
    <row r="25" spans="1:17" ht="23.25" customHeight="1">
      <c r="A25" s="307">
        <f>Orçamento!A593</f>
        <v>5</v>
      </c>
      <c r="B25" s="309" t="str">
        <f>VLOOKUP(A25,Orçamento!$A$14:$I$1757,4,FALSE)</f>
        <v>CEMEB BEM VINDO MOREIRA NERY</v>
      </c>
      <c r="C25" s="311" t="e">
        <f>VLOOKUP(B25,Orçamento!$D$14:$I$1757,6,FALSE)</f>
        <v>#DIV/0!</v>
      </c>
      <c r="D25" s="313" t="e">
        <f>Resumo!D18</f>
        <v>#VALUE!</v>
      </c>
      <c r="E25" s="172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210">
        <f>SUM(E25:P25)</f>
        <v>0</v>
      </c>
    </row>
    <row r="26" spans="1:17" s="171" customFormat="1" ht="14.25" customHeight="1">
      <c r="A26" s="308"/>
      <c r="B26" s="310"/>
      <c r="C26" s="312"/>
      <c r="D26" s="314"/>
      <c r="E26" s="211" t="e">
        <f aca="true" t="shared" si="5" ref="E26:P26">E25*$D25</f>
        <v>#VALUE!</v>
      </c>
      <c r="F26" s="212" t="e">
        <f t="shared" si="5"/>
        <v>#VALUE!</v>
      </c>
      <c r="G26" s="212" t="e">
        <f t="shared" si="5"/>
        <v>#VALUE!</v>
      </c>
      <c r="H26" s="212" t="e">
        <f t="shared" si="5"/>
        <v>#VALUE!</v>
      </c>
      <c r="I26" s="212" t="e">
        <f t="shared" si="5"/>
        <v>#VALUE!</v>
      </c>
      <c r="J26" s="212" t="e">
        <f t="shared" si="5"/>
        <v>#VALUE!</v>
      </c>
      <c r="K26" s="212" t="e">
        <f t="shared" si="5"/>
        <v>#VALUE!</v>
      </c>
      <c r="L26" s="212" t="e">
        <f t="shared" si="5"/>
        <v>#VALUE!</v>
      </c>
      <c r="M26" s="212" t="e">
        <f t="shared" si="5"/>
        <v>#VALUE!</v>
      </c>
      <c r="N26" s="212" t="e">
        <f t="shared" si="5"/>
        <v>#VALUE!</v>
      </c>
      <c r="O26" s="212" t="e">
        <f t="shared" si="5"/>
        <v>#VALUE!</v>
      </c>
      <c r="P26" s="212" t="e">
        <f t="shared" si="5"/>
        <v>#VALUE!</v>
      </c>
      <c r="Q26" s="213"/>
    </row>
    <row r="27" spans="1:17" ht="23.25" customHeight="1">
      <c r="A27" s="307">
        <f>Orçamento!A802</f>
        <v>6</v>
      </c>
      <c r="B27" s="309" t="str">
        <f>VLOOKUP(A27,Orçamento!$A$14:$I$1757,4,FALSE)</f>
        <v>CEMEB JORNALISTA JOÃO VALÉRIO DE PAULA NETO</v>
      </c>
      <c r="C27" s="311" t="e">
        <f>VLOOKUP(B27,Orçamento!$D$14:$I$1757,6,FALSE)</f>
        <v>#DIV/0!</v>
      </c>
      <c r="D27" s="313" t="e">
        <f>Resumo!D19</f>
        <v>#VALUE!</v>
      </c>
      <c r="E27" s="172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210">
        <f>SUM(E27:P27)</f>
        <v>0</v>
      </c>
    </row>
    <row r="28" spans="1:17" s="171" customFormat="1" ht="14.25" customHeight="1">
      <c r="A28" s="308"/>
      <c r="B28" s="310"/>
      <c r="C28" s="312"/>
      <c r="D28" s="314"/>
      <c r="E28" s="211" t="e">
        <f aca="true" t="shared" si="6" ref="E28:P28">E27*$D27</f>
        <v>#VALUE!</v>
      </c>
      <c r="F28" s="212" t="e">
        <f t="shared" si="6"/>
        <v>#VALUE!</v>
      </c>
      <c r="G28" s="212" t="e">
        <f t="shared" si="6"/>
        <v>#VALUE!</v>
      </c>
      <c r="H28" s="212" t="e">
        <f t="shared" si="6"/>
        <v>#VALUE!</v>
      </c>
      <c r="I28" s="212" t="e">
        <f t="shared" si="6"/>
        <v>#VALUE!</v>
      </c>
      <c r="J28" s="212" t="e">
        <f t="shared" si="6"/>
        <v>#VALUE!</v>
      </c>
      <c r="K28" s="212" t="e">
        <f t="shared" si="6"/>
        <v>#VALUE!</v>
      </c>
      <c r="L28" s="212" t="e">
        <f t="shared" si="6"/>
        <v>#VALUE!</v>
      </c>
      <c r="M28" s="212" t="e">
        <f t="shared" si="6"/>
        <v>#VALUE!</v>
      </c>
      <c r="N28" s="212" t="e">
        <f t="shared" si="6"/>
        <v>#VALUE!</v>
      </c>
      <c r="O28" s="212" t="e">
        <f t="shared" si="6"/>
        <v>#VALUE!</v>
      </c>
      <c r="P28" s="212" t="e">
        <f t="shared" si="6"/>
        <v>#VALUE!</v>
      </c>
      <c r="Q28" s="213"/>
    </row>
    <row r="29" spans="1:17" ht="23.25" customHeight="1">
      <c r="A29" s="307">
        <f>Orçamento!A1014</f>
        <v>7</v>
      </c>
      <c r="B29" s="309" t="str">
        <f>VLOOKUP(A29,Orçamento!$A$14:$I$1757,4,FALSE)</f>
        <v>CEMEB PROF.ª MAGALI TREVISAN</v>
      </c>
      <c r="C29" s="311" t="e">
        <f>VLOOKUP(B29,Orçamento!$D$14:$I$1757,6,FALSE)</f>
        <v>#DIV/0!</v>
      </c>
      <c r="D29" s="313" t="e">
        <f>Resumo!D20</f>
        <v>#VALUE!</v>
      </c>
      <c r="E29" s="172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210">
        <f>SUM(E29:P29)</f>
        <v>0</v>
      </c>
    </row>
    <row r="30" spans="1:17" ht="14.25" customHeight="1">
      <c r="A30" s="308"/>
      <c r="B30" s="310"/>
      <c r="C30" s="312"/>
      <c r="D30" s="314"/>
      <c r="E30" s="211" t="e">
        <f aca="true" t="shared" si="7" ref="E30:P30">E29*$D29</f>
        <v>#VALUE!</v>
      </c>
      <c r="F30" s="212" t="e">
        <f t="shared" si="7"/>
        <v>#VALUE!</v>
      </c>
      <c r="G30" s="212" t="e">
        <f t="shared" si="7"/>
        <v>#VALUE!</v>
      </c>
      <c r="H30" s="212" t="e">
        <f t="shared" si="7"/>
        <v>#VALUE!</v>
      </c>
      <c r="I30" s="212" t="e">
        <f t="shared" si="7"/>
        <v>#VALUE!</v>
      </c>
      <c r="J30" s="212" t="e">
        <f t="shared" si="7"/>
        <v>#VALUE!</v>
      </c>
      <c r="K30" s="212" t="e">
        <f t="shared" si="7"/>
        <v>#VALUE!</v>
      </c>
      <c r="L30" s="212" t="e">
        <f t="shared" si="7"/>
        <v>#VALUE!</v>
      </c>
      <c r="M30" s="212" t="e">
        <f t="shared" si="7"/>
        <v>#VALUE!</v>
      </c>
      <c r="N30" s="212" t="e">
        <f t="shared" si="7"/>
        <v>#VALUE!</v>
      </c>
      <c r="O30" s="212" t="e">
        <f t="shared" si="7"/>
        <v>#VALUE!</v>
      </c>
      <c r="P30" s="212" t="e">
        <f t="shared" si="7"/>
        <v>#VALUE!</v>
      </c>
      <c r="Q30" s="210"/>
    </row>
    <row r="31" spans="1:17" ht="23.25" customHeight="1">
      <c r="A31" s="307">
        <f>Orçamento!A1169</f>
        <v>8</v>
      </c>
      <c r="B31" s="309" t="str">
        <f>VLOOKUP(A31,Orçamento!$A$14:$I$1757,4,FALSE)</f>
        <v>CEMEB MARIA ZIBINA DE CARVALHO</v>
      </c>
      <c r="C31" s="311" t="e">
        <f>VLOOKUP(B31,Orçamento!$D$14:$I$1757,6,FALSE)</f>
        <v>#DIV/0!</v>
      </c>
      <c r="D31" s="313" t="e">
        <f>Resumo!D21</f>
        <v>#VALUE!</v>
      </c>
      <c r="E31" s="172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210">
        <f>SUM(E31:P31)</f>
        <v>0</v>
      </c>
    </row>
    <row r="32" spans="1:17" ht="14.25" customHeight="1">
      <c r="A32" s="308"/>
      <c r="B32" s="310"/>
      <c r="C32" s="312"/>
      <c r="D32" s="314"/>
      <c r="E32" s="211" t="e">
        <f aca="true" t="shared" si="8" ref="E32:P32">E31*$D31</f>
        <v>#VALUE!</v>
      </c>
      <c r="F32" s="212" t="e">
        <f t="shared" si="8"/>
        <v>#VALUE!</v>
      </c>
      <c r="G32" s="212" t="e">
        <f t="shared" si="8"/>
        <v>#VALUE!</v>
      </c>
      <c r="H32" s="212" t="e">
        <f t="shared" si="8"/>
        <v>#VALUE!</v>
      </c>
      <c r="I32" s="212" t="e">
        <f t="shared" si="8"/>
        <v>#VALUE!</v>
      </c>
      <c r="J32" s="212" t="e">
        <f t="shared" si="8"/>
        <v>#VALUE!</v>
      </c>
      <c r="K32" s="212" t="e">
        <f t="shared" si="8"/>
        <v>#VALUE!</v>
      </c>
      <c r="L32" s="212" t="e">
        <f t="shared" si="8"/>
        <v>#VALUE!</v>
      </c>
      <c r="M32" s="212" t="e">
        <f t="shared" si="8"/>
        <v>#VALUE!</v>
      </c>
      <c r="N32" s="212" t="e">
        <f t="shared" si="8"/>
        <v>#VALUE!</v>
      </c>
      <c r="O32" s="212" t="e">
        <f t="shared" si="8"/>
        <v>#VALUE!</v>
      </c>
      <c r="P32" s="212" t="e">
        <f t="shared" si="8"/>
        <v>#VALUE!</v>
      </c>
      <c r="Q32" s="210"/>
    </row>
    <row r="33" spans="1:17" ht="23.25" customHeight="1">
      <c r="A33" s="307">
        <f>Orçamento!A1338</f>
        <v>9</v>
      </c>
      <c r="B33" s="309" t="str">
        <f>VLOOKUP(A33,Orçamento!$A$14:$I$1757,4,FALSE)</f>
        <v>ETI TARSILA DO AMARAL</v>
      </c>
      <c r="C33" s="311" t="e">
        <f>VLOOKUP(B33,Orçamento!$D$14:$I$1757,6,FALSE)</f>
        <v>#DIV/0!</v>
      </c>
      <c r="D33" s="313" t="e">
        <f>Resumo!D22</f>
        <v>#VALUE!</v>
      </c>
      <c r="E33" s="172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210">
        <f>SUM(E33:P33)</f>
        <v>0</v>
      </c>
    </row>
    <row r="34" spans="1:17" ht="14.25" customHeight="1">
      <c r="A34" s="308"/>
      <c r="B34" s="310"/>
      <c r="C34" s="312"/>
      <c r="D34" s="314"/>
      <c r="E34" s="211" t="e">
        <f aca="true" t="shared" si="9" ref="E34:P34">E33*$D33</f>
        <v>#VALUE!</v>
      </c>
      <c r="F34" s="212" t="e">
        <f t="shared" si="9"/>
        <v>#VALUE!</v>
      </c>
      <c r="G34" s="212" t="e">
        <f t="shared" si="9"/>
        <v>#VALUE!</v>
      </c>
      <c r="H34" s="212" t="e">
        <f t="shared" si="9"/>
        <v>#VALUE!</v>
      </c>
      <c r="I34" s="212" t="e">
        <f t="shared" si="9"/>
        <v>#VALUE!</v>
      </c>
      <c r="J34" s="212" t="e">
        <f t="shared" si="9"/>
        <v>#VALUE!</v>
      </c>
      <c r="K34" s="212" t="e">
        <f t="shared" si="9"/>
        <v>#VALUE!</v>
      </c>
      <c r="L34" s="212" t="e">
        <f t="shared" si="9"/>
        <v>#VALUE!</v>
      </c>
      <c r="M34" s="212" t="e">
        <f t="shared" si="9"/>
        <v>#VALUE!</v>
      </c>
      <c r="N34" s="212" t="e">
        <f t="shared" si="9"/>
        <v>#VALUE!</v>
      </c>
      <c r="O34" s="212" t="e">
        <f t="shared" si="9"/>
        <v>#VALUE!</v>
      </c>
      <c r="P34" s="212" t="e">
        <f t="shared" si="9"/>
        <v>#VALUE!</v>
      </c>
      <c r="Q34" s="210"/>
    </row>
    <row r="35" spans="1:17" ht="23.25" customHeight="1">
      <c r="A35" s="307">
        <f>Orçamento!A1456</f>
        <v>10</v>
      </c>
      <c r="B35" s="309" t="str">
        <f>VLOOKUP(A35,Orçamento!$A$14:$I$1757,4,FALSE)</f>
        <v>CEMEB FLORIZA NUNES DE CARVALHO</v>
      </c>
      <c r="C35" s="311" t="e">
        <f>VLOOKUP(B35,Orçamento!$D$14:$I$1757,6,FALSE)</f>
        <v>#DIV/0!</v>
      </c>
      <c r="D35" s="313" t="e">
        <f>Resumo!D23</f>
        <v>#VALUE!</v>
      </c>
      <c r="E35" s="172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210">
        <f>SUM(E35:P35)</f>
        <v>0</v>
      </c>
    </row>
    <row r="36" spans="1:17" ht="14.25" customHeight="1">
      <c r="A36" s="308"/>
      <c r="B36" s="310"/>
      <c r="C36" s="312"/>
      <c r="D36" s="314"/>
      <c r="E36" s="211" t="e">
        <f aca="true" t="shared" si="10" ref="E36:P36">E35*$D35</f>
        <v>#VALUE!</v>
      </c>
      <c r="F36" s="212" t="e">
        <f t="shared" si="10"/>
        <v>#VALUE!</v>
      </c>
      <c r="G36" s="212" t="e">
        <f t="shared" si="10"/>
        <v>#VALUE!</v>
      </c>
      <c r="H36" s="212" t="e">
        <f t="shared" si="10"/>
        <v>#VALUE!</v>
      </c>
      <c r="I36" s="212" t="e">
        <f t="shared" si="10"/>
        <v>#VALUE!</v>
      </c>
      <c r="J36" s="212" t="e">
        <f t="shared" si="10"/>
        <v>#VALUE!</v>
      </c>
      <c r="K36" s="212" t="e">
        <f t="shared" si="10"/>
        <v>#VALUE!</v>
      </c>
      <c r="L36" s="212" t="e">
        <f t="shared" si="10"/>
        <v>#VALUE!</v>
      </c>
      <c r="M36" s="212" t="e">
        <f t="shared" si="10"/>
        <v>#VALUE!</v>
      </c>
      <c r="N36" s="212" t="e">
        <f t="shared" si="10"/>
        <v>#VALUE!</v>
      </c>
      <c r="O36" s="212" t="e">
        <f t="shared" si="10"/>
        <v>#VALUE!</v>
      </c>
      <c r="P36" s="212" t="e">
        <f t="shared" si="10"/>
        <v>#VALUE!</v>
      </c>
      <c r="Q36" s="210"/>
    </row>
    <row r="37" spans="1:17" ht="23.25" customHeight="1">
      <c r="A37" s="307">
        <f>Orçamento!A1634</f>
        <v>11</v>
      </c>
      <c r="B37" s="309" t="str">
        <f>VLOOKUP(A37,Orçamento!$A$14:$I$1757,4,FALSE)</f>
        <v>ETI PROFª IRANY TOLEDO</v>
      </c>
      <c r="C37" s="311" t="e">
        <f>VLOOKUP(B37,Orçamento!$D$14:$I$1757,6,FALSE)</f>
        <v>#DIV/0!</v>
      </c>
      <c r="D37" s="313" t="e">
        <f>Resumo!D24</f>
        <v>#VALUE!</v>
      </c>
      <c r="E37" s="172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210">
        <f>SUM(E37:P37)</f>
        <v>0</v>
      </c>
    </row>
    <row r="38" spans="1:17" s="171" customFormat="1" ht="14.25" customHeight="1" thickBot="1">
      <c r="A38" s="308"/>
      <c r="B38" s="310"/>
      <c r="C38" s="338"/>
      <c r="D38" s="314"/>
      <c r="E38" s="211" t="e">
        <f aca="true" t="shared" si="11" ref="E38:P38">E37*$D37</f>
        <v>#VALUE!</v>
      </c>
      <c r="F38" s="212" t="e">
        <f t="shared" si="11"/>
        <v>#VALUE!</v>
      </c>
      <c r="G38" s="212" t="e">
        <f t="shared" si="11"/>
        <v>#VALUE!</v>
      </c>
      <c r="H38" s="212" t="e">
        <f t="shared" si="11"/>
        <v>#VALUE!</v>
      </c>
      <c r="I38" s="212" t="e">
        <f t="shared" si="11"/>
        <v>#VALUE!</v>
      </c>
      <c r="J38" s="212" t="e">
        <f t="shared" si="11"/>
        <v>#VALUE!</v>
      </c>
      <c r="K38" s="212" t="e">
        <f t="shared" si="11"/>
        <v>#VALUE!</v>
      </c>
      <c r="L38" s="212" t="e">
        <f t="shared" si="11"/>
        <v>#VALUE!</v>
      </c>
      <c r="M38" s="212" t="e">
        <f t="shared" si="11"/>
        <v>#VALUE!</v>
      </c>
      <c r="N38" s="212" t="e">
        <f t="shared" si="11"/>
        <v>#VALUE!</v>
      </c>
      <c r="O38" s="212" t="e">
        <f t="shared" si="11"/>
        <v>#VALUE!</v>
      </c>
      <c r="P38" s="212" t="e">
        <f t="shared" si="11"/>
        <v>#VALUE!</v>
      </c>
      <c r="Q38" s="213"/>
    </row>
    <row r="39" spans="1:18" s="174" customFormat="1" ht="12" customHeight="1" thickBot="1">
      <c r="A39" s="214"/>
      <c r="B39" s="215"/>
      <c r="C39" s="216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09"/>
      <c r="R39" s="169"/>
    </row>
    <row r="40" spans="1:17" ht="9.75" customHeight="1" thickBot="1">
      <c r="A40" s="315"/>
      <c r="B40" s="316" t="s">
        <v>160</v>
      </c>
      <c r="C40" s="317" t="e">
        <f>SUM(C17:C38)</f>
        <v>#DIV/0!</v>
      </c>
      <c r="D40" s="318" t="e">
        <f>SUM(D17:D38)</f>
        <v>#VALUE!</v>
      </c>
      <c r="E40" s="296" t="e">
        <f>ROUND(E18+E20+E22+E24+E26+E28+E30+E32+E34+E36+E38,2)</f>
        <v>#VALUE!</v>
      </c>
      <c r="F40" s="296" t="e">
        <f aca="true" t="shared" si="12" ref="F40:P40">ROUND(F18+F20+F22+F24+F26+F28+F30+F32+F34+F36+F38,2)</f>
        <v>#VALUE!</v>
      </c>
      <c r="G40" s="296" t="e">
        <f t="shared" si="12"/>
        <v>#VALUE!</v>
      </c>
      <c r="H40" s="296" t="e">
        <f t="shared" si="12"/>
        <v>#VALUE!</v>
      </c>
      <c r="I40" s="296" t="e">
        <f t="shared" si="12"/>
        <v>#VALUE!</v>
      </c>
      <c r="J40" s="296" t="e">
        <f t="shared" si="12"/>
        <v>#VALUE!</v>
      </c>
      <c r="K40" s="296" t="e">
        <f t="shared" si="12"/>
        <v>#VALUE!</v>
      </c>
      <c r="L40" s="296" t="e">
        <f t="shared" si="12"/>
        <v>#VALUE!</v>
      </c>
      <c r="M40" s="296" t="e">
        <f t="shared" si="12"/>
        <v>#VALUE!</v>
      </c>
      <c r="N40" s="296" t="e">
        <f t="shared" si="12"/>
        <v>#VALUE!</v>
      </c>
      <c r="O40" s="296" t="e">
        <f t="shared" si="12"/>
        <v>#VALUE!</v>
      </c>
      <c r="P40" s="296" t="e">
        <f t="shared" si="12"/>
        <v>#VALUE!</v>
      </c>
      <c r="Q40" s="209"/>
    </row>
    <row r="41" spans="1:17" ht="9.75" customHeight="1" thickBot="1">
      <c r="A41" s="315"/>
      <c r="B41" s="316"/>
      <c r="C41" s="317"/>
      <c r="D41" s="318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09"/>
    </row>
    <row r="42" spans="1:17" ht="9.75" customHeight="1" thickBot="1">
      <c r="A42" s="315"/>
      <c r="B42" s="316"/>
      <c r="C42" s="317"/>
      <c r="D42" s="318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09"/>
    </row>
    <row r="43" spans="1:17" ht="13.5" customHeight="1" thickBot="1">
      <c r="A43" s="297"/>
      <c r="B43" s="299" t="s">
        <v>161</v>
      </c>
      <c r="C43" s="301" t="e">
        <f>D40/D43</f>
        <v>#VALUE!</v>
      </c>
      <c r="D43" s="303" t="e">
        <f>SUM(E40:P42)</f>
        <v>#VALUE!</v>
      </c>
      <c r="E43" s="305" t="e">
        <f>E40</f>
        <v>#VALUE!</v>
      </c>
      <c r="F43" s="292" t="e">
        <f aca="true" t="shared" si="13" ref="F43:P43">F40+E43</f>
        <v>#VALUE!</v>
      </c>
      <c r="G43" s="292" t="e">
        <f t="shared" si="13"/>
        <v>#VALUE!</v>
      </c>
      <c r="H43" s="292" t="e">
        <f t="shared" si="13"/>
        <v>#VALUE!</v>
      </c>
      <c r="I43" s="292" t="e">
        <f t="shared" si="13"/>
        <v>#VALUE!</v>
      </c>
      <c r="J43" s="292" t="e">
        <f t="shared" si="13"/>
        <v>#VALUE!</v>
      </c>
      <c r="K43" s="292" t="e">
        <f t="shared" si="13"/>
        <v>#VALUE!</v>
      </c>
      <c r="L43" s="292" t="e">
        <f t="shared" si="13"/>
        <v>#VALUE!</v>
      </c>
      <c r="M43" s="292" t="e">
        <f t="shared" si="13"/>
        <v>#VALUE!</v>
      </c>
      <c r="N43" s="292" t="e">
        <f t="shared" si="13"/>
        <v>#VALUE!</v>
      </c>
      <c r="O43" s="292" t="e">
        <f t="shared" si="13"/>
        <v>#VALUE!</v>
      </c>
      <c r="P43" s="292" t="e">
        <f t="shared" si="13"/>
        <v>#VALUE!</v>
      </c>
      <c r="Q43" s="209"/>
    </row>
    <row r="44" spans="1:17" ht="13.5" customHeight="1" thickBot="1">
      <c r="A44" s="297"/>
      <c r="B44" s="299"/>
      <c r="C44" s="301"/>
      <c r="D44" s="303"/>
      <c r="E44" s="305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09"/>
    </row>
    <row r="45" spans="1:17" ht="13.5" customHeight="1" thickBot="1">
      <c r="A45" s="298"/>
      <c r="B45" s="300"/>
      <c r="C45" s="302"/>
      <c r="D45" s="304"/>
      <c r="E45" s="306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09"/>
    </row>
    <row r="46" spans="1:12" ht="12.75">
      <c r="A46" s="175"/>
      <c r="B46" s="175"/>
      <c r="C46" s="175"/>
      <c r="D46" s="175"/>
      <c r="E46" s="175"/>
      <c r="L46" s="176"/>
    </row>
    <row r="47" spans="1:16" ht="14.25">
      <c r="A47" s="177"/>
      <c r="B47" s="175"/>
      <c r="C47" s="175"/>
      <c r="D47" s="175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</row>
    <row r="48" spans="4:12" ht="12.75">
      <c r="D48" s="179"/>
      <c r="G48" s="178"/>
      <c r="L48" s="180"/>
    </row>
    <row r="49" spans="2:12" ht="12.75">
      <c r="B49" s="181"/>
      <c r="G49" s="178"/>
      <c r="L49" s="180"/>
    </row>
    <row r="50" spans="2:7" ht="12.75">
      <c r="B50" s="181"/>
      <c r="G50" s="178"/>
    </row>
    <row r="51" spans="2:7" ht="12.75" customHeight="1">
      <c r="B51" s="40"/>
      <c r="C51" s="295"/>
      <c r="D51" s="295"/>
      <c r="E51" s="295"/>
      <c r="G51" s="178"/>
    </row>
    <row r="52" spans="2:7" ht="15.75">
      <c r="B52" s="183"/>
      <c r="C52" s="294"/>
      <c r="D52" s="294"/>
      <c r="E52" s="294"/>
      <c r="G52" s="178"/>
    </row>
    <row r="53" spans="2:7" ht="12.75" customHeight="1">
      <c r="B53" s="183"/>
      <c r="C53" s="294"/>
      <c r="D53" s="294"/>
      <c r="E53" s="294"/>
      <c r="G53" s="178"/>
    </row>
    <row r="54" spans="2:7" ht="12.75" customHeight="1">
      <c r="B54" s="48"/>
      <c r="C54" s="294"/>
      <c r="D54" s="294"/>
      <c r="E54" s="294"/>
      <c r="G54" s="178"/>
    </row>
    <row r="55" spans="2:7" ht="12.75">
      <c r="B55" s="184"/>
      <c r="C55" s="291"/>
      <c r="D55" s="291"/>
      <c r="E55" s="185"/>
      <c r="G55" s="178"/>
    </row>
  </sheetData>
  <sheetProtection password="E9C9" sheet="1" formatCells="0" formatColumns="0" formatRows="0" selectLockedCells="1"/>
  <mergeCells count="100">
    <mergeCell ref="F14:F15"/>
    <mergeCell ref="G14:G15"/>
    <mergeCell ref="H14:H15"/>
    <mergeCell ref="K14:K15"/>
    <mergeCell ref="L14:L15"/>
    <mergeCell ref="M14:M15"/>
    <mergeCell ref="N14:N15"/>
    <mergeCell ref="O14:O15"/>
    <mergeCell ref="P14:P15"/>
    <mergeCell ref="A14:A15"/>
    <mergeCell ref="B14:B15"/>
    <mergeCell ref="E11:G11"/>
    <mergeCell ref="H11:J11"/>
    <mergeCell ref="B7:D7"/>
    <mergeCell ref="E7:G7"/>
    <mergeCell ref="H7:J7"/>
    <mergeCell ref="I14:I15"/>
    <mergeCell ref="J14:J15"/>
    <mergeCell ref="E14:E15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D40:D42"/>
    <mergeCell ref="A31:A32"/>
    <mergeCell ref="B31:B32"/>
    <mergeCell ref="C31:C32"/>
    <mergeCell ref="D31:D32"/>
    <mergeCell ref="A29:A30"/>
    <mergeCell ref="B29:B30"/>
    <mergeCell ref="C29:C30"/>
    <mergeCell ref="D29:D30"/>
    <mergeCell ref="A35:A36"/>
    <mergeCell ref="B35:B36"/>
    <mergeCell ref="C35:C36"/>
    <mergeCell ref="D35:D36"/>
    <mergeCell ref="A33:A34"/>
    <mergeCell ref="B33:B34"/>
    <mergeCell ref="C33:C34"/>
    <mergeCell ref="D33:D34"/>
    <mergeCell ref="F40:F42"/>
    <mergeCell ref="I40:I42"/>
    <mergeCell ref="J40:J42"/>
    <mergeCell ref="A37:A38"/>
    <mergeCell ref="B37:B38"/>
    <mergeCell ref="C37:C38"/>
    <mergeCell ref="D37:D38"/>
    <mergeCell ref="A40:A42"/>
    <mergeCell ref="B40:B42"/>
    <mergeCell ref="C40:C42"/>
    <mergeCell ref="M40:M42"/>
    <mergeCell ref="N40:N42"/>
    <mergeCell ref="A43:A45"/>
    <mergeCell ref="B43:B45"/>
    <mergeCell ref="C43:C45"/>
    <mergeCell ref="D43:D45"/>
    <mergeCell ref="E43:E45"/>
    <mergeCell ref="F43:F45"/>
    <mergeCell ref="N43:N45"/>
    <mergeCell ref="E40:E42"/>
    <mergeCell ref="P43:P45"/>
    <mergeCell ref="H43:H45"/>
    <mergeCell ref="O40:O42"/>
    <mergeCell ref="P40:P42"/>
    <mergeCell ref="G40:G42"/>
    <mergeCell ref="H40:H42"/>
    <mergeCell ref="M43:M45"/>
    <mergeCell ref="O43:O45"/>
    <mergeCell ref="K40:K42"/>
    <mergeCell ref="L40:L42"/>
    <mergeCell ref="C55:D55"/>
    <mergeCell ref="I43:I45"/>
    <mergeCell ref="J43:J45"/>
    <mergeCell ref="G43:G45"/>
    <mergeCell ref="L43:L45"/>
    <mergeCell ref="K43:K45"/>
    <mergeCell ref="C52:E52"/>
    <mergeCell ref="C51:E51"/>
    <mergeCell ref="C53:E53"/>
    <mergeCell ref="C54:E54"/>
  </mergeCells>
  <conditionalFormatting sqref="E19:P19 E21:P21 E23:P23 E25:P25 E27:P27 E29:P29 E31:P31 E33:P33 E35:P35 E37:P37 E17:P17">
    <cfRule type="cellIs" priority="13085" dxfId="1" operator="equal" stopIfTrue="1">
      <formula>0</formula>
    </cfRule>
    <cfRule type="cellIs" priority="13086" dxfId="6" operator="greaterThan" stopIfTrue="1">
      <formula>0.0000001</formula>
    </cfRule>
  </conditionalFormatting>
  <conditionalFormatting sqref="E19:P19 E21:P21 E23:P23 E25:P25 E27:P27 E29:P29 E31:P31 E37:P37 E33:P33 E35:P35 E17:P17">
    <cfRule type="cellIs" priority="13083" dxfId="1" operator="equal" stopIfTrue="1">
      <formula>0</formula>
    </cfRule>
    <cfRule type="cellIs" priority="13084" dxfId="7" operator="greaterThan" stopIfTrue="1">
      <formula>0.0000001</formula>
    </cfRule>
  </conditionalFormatting>
  <conditionalFormatting sqref="E19:P19 E21:P21 E23:P23 E25:P25 E27:P27 E29:P29 E31:P31 E37:P37 E33:P33 E35:P35 E17:P17">
    <cfRule type="cellIs" priority="13079" dxfId="1" operator="equal" stopIfTrue="1">
      <formula>0</formula>
    </cfRule>
    <cfRule type="cellIs" priority="13080" dxfId="8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46" r:id="rId1"/>
  <colBreaks count="2" manualBreakCount="2">
    <brk id="8" max="72" man="1"/>
    <brk id="1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SheetLayoutView="90" zoomScalePageLayoutView="0" workbookViewId="0" topLeftCell="A1">
      <selection activeCell="F14" sqref="F14"/>
    </sheetView>
  </sheetViews>
  <sheetFormatPr defaultColWidth="9.140625" defaultRowHeight="12.75"/>
  <cols>
    <col min="1" max="1" width="14.00390625" style="184" customWidth="1"/>
    <col min="2" max="2" width="79.28125" style="161" customWidth="1"/>
    <col min="3" max="4" width="25.8515625" style="226" customWidth="1"/>
    <col min="5" max="5" width="21.7109375" style="232" customWidth="1"/>
    <col min="6" max="6" width="12.7109375" style="218" customWidth="1"/>
    <col min="7" max="16384" width="9.140625" style="218" customWidth="1"/>
  </cols>
  <sheetData>
    <row r="1" spans="1:5" ht="30.75" customHeight="1">
      <c r="A1" s="30"/>
      <c r="B1" s="160"/>
      <c r="C1" s="160"/>
      <c r="D1" s="160"/>
      <c r="E1" s="160"/>
    </row>
    <row r="2" spans="1:5" ht="12.75">
      <c r="A2" s="30"/>
      <c r="B2" s="32"/>
      <c r="C2" s="32"/>
      <c r="D2" s="32"/>
      <c r="E2" s="32"/>
    </row>
    <row r="3" spans="1:5" ht="9.75" customHeight="1">
      <c r="A3" s="30"/>
      <c r="B3" s="32"/>
      <c r="C3" s="32"/>
      <c r="D3" s="32"/>
      <c r="E3" s="32"/>
    </row>
    <row r="4" spans="1:5" ht="18">
      <c r="A4" s="30"/>
      <c r="B4" s="33"/>
      <c r="C4" s="33"/>
      <c r="D4" s="33"/>
      <c r="E4" s="33"/>
    </row>
    <row r="5" spans="1:5" ht="25.5" customHeight="1" thickBot="1">
      <c r="A5" s="219"/>
      <c r="B5" s="162"/>
      <c r="C5" s="220"/>
      <c r="D5" s="220"/>
      <c r="E5" s="220"/>
    </row>
    <row r="6" spans="1:5" s="221" customFormat="1" ht="16.5" customHeight="1">
      <c r="A6" s="233" t="s">
        <v>0</v>
      </c>
      <c r="B6" s="234" t="str">
        <f>Orçamento!C5</f>
        <v>ACESSIBILIDADE DAS ESCOLAS - LOTE I</v>
      </c>
      <c r="C6" s="235"/>
      <c r="D6" s="235"/>
      <c r="E6" s="236"/>
    </row>
    <row r="7" spans="1:5" s="221" customFormat="1" ht="7.5" customHeight="1">
      <c r="A7" s="237"/>
      <c r="B7" s="191"/>
      <c r="C7" s="238"/>
      <c r="D7" s="238"/>
      <c r="E7" s="239"/>
    </row>
    <row r="8" spans="1:5" s="221" customFormat="1" ht="18" customHeight="1">
      <c r="A8" s="237" t="s">
        <v>2</v>
      </c>
      <c r="B8" s="242" t="str">
        <f>Orçamento!C9</f>
        <v>Município de Itapevi - ITAPEVI/SP</v>
      </c>
      <c r="C8" s="66"/>
      <c r="D8" s="74" t="str">
        <f>Orçamento!F9</f>
        <v>Investimento:</v>
      </c>
      <c r="E8" s="243" t="e">
        <f>Orçamento!H9</f>
        <v>#VALUE!</v>
      </c>
    </row>
    <row r="9" spans="1:5" s="221" customFormat="1" ht="7.5" customHeight="1">
      <c r="A9" s="237"/>
      <c r="B9" s="191"/>
      <c r="C9" s="66"/>
      <c r="D9" s="240"/>
      <c r="E9" s="241"/>
    </row>
    <row r="10" spans="1:5" s="221" customFormat="1" ht="18" customHeight="1">
      <c r="A10" s="237" t="s">
        <v>4</v>
      </c>
      <c r="B10" s="244" t="str">
        <f>Orçamento!C11</f>
        <v>CPOS 183 / FDE (Julho/21) / SINAPI (Agos/21) / SIURB Edif (Jan/21)</v>
      </c>
      <c r="C10" s="66"/>
      <c r="D10" s="74"/>
      <c r="E10" s="245"/>
    </row>
    <row r="11" spans="1:5" ht="7.5" customHeight="1" thickBot="1">
      <c r="A11" s="246"/>
      <c r="B11" s="247"/>
      <c r="C11" s="247"/>
      <c r="D11" s="247"/>
      <c r="E11" s="248"/>
    </row>
    <row r="12" spans="1:5" ht="18" customHeight="1" thickBot="1">
      <c r="A12" s="330"/>
      <c r="B12" s="330"/>
      <c r="C12" s="330"/>
      <c r="D12" s="330"/>
      <c r="E12" s="330"/>
    </row>
    <row r="13" spans="1:5" s="222" customFormat="1" ht="39.75" customHeight="1">
      <c r="A13" s="249" t="s">
        <v>6</v>
      </c>
      <c r="B13" s="98" t="s">
        <v>8</v>
      </c>
      <c r="C13" s="250" t="s">
        <v>295</v>
      </c>
      <c r="D13" s="250" t="s">
        <v>728</v>
      </c>
      <c r="E13" s="251" t="s">
        <v>11</v>
      </c>
    </row>
    <row r="14" spans="1:5" s="223" customFormat="1" ht="19.5" customHeight="1">
      <c r="A14" s="252">
        <f>Orçamento!A14</f>
        <v>1</v>
      </c>
      <c r="B14" s="253" t="str">
        <f>VLOOKUP(A14,Orçamento!$A$14:$I$1757,4,FALSE)</f>
        <v>ADMINISTRAÇÃO LOCAL </v>
      </c>
      <c r="C14" s="254">
        <f>VLOOKUP(B14,Orçamento!$D$14:$I$1757,2,FALSE)</f>
        <v>0</v>
      </c>
      <c r="D14" s="255" t="e">
        <f>C14*(1+Orçamento!$E$1760)</f>
        <v>#VALUE!</v>
      </c>
      <c r="E14" s="256" t="e">
        <f>VLOOKUP(B14,Orçamento!$D$14:$I1761,6,FALSE)</f>
        <v>#DIV/0!</v>
      </c>
    </row>
    <row r="15" spans="1:5" s="223" customFormat="1" ht="19.5" customHeight="1">
      <c r="A15" s="252">
        <f>Orçamento!A20</f>
        <v>2</v>
      </c>
      <c r="B15" s="253" t="str">
        <f>VLOOKUP(A15,Orçamento!$A$14:$I$1757,4,FALSE)</f>
        <v>CEMEB EDVALDO CARAMEZ</v>
      </c>
      <c r="C15" s="254">
        <f>VLOOKUP(B15,Orçamento!$D$14:$I$1757,2,FALSE)</f>
        <v>0</v>
      </c>
      <c r="D15" s="255" t="e">
        <f>C15*(1+Orçamento!$E$1760)</f>
        <v>#VALUE!</v>
      </c>
      <c r="E15" s="256" t="e">
        <f>VLOOKUP(B15,Orçamento!$D$14:$I1762,6,FALSE)</f>
        <v>#DIV/0!</v>
      </c>
    </row>
    <row r="16" spans="1:5" s="223" customFormat="1" ht="19.5" customHeight="1">
      <c r="A16" s="252">
        <f>Orçamento!A206</f>
        <v>3</v>
      </c>
      <c r="B16" s="253" t="str">
        <f>VLOOKUP(A16,Orçamento!$A$14:$I$1757,4,FALSE)</f>
        <v>CEMEB VER. UBIRATAN JOSÉ CHALUPPE</v>
      </c>
      <c r="C16" s="254">
        <f>VLOOKUP(B16,Orçamento!$D$14:$I$1757,2,FALSE)</f>
        <v>0</v>
      </c>
      <c r="D16" s="255" t="e">
        <f>C16*(1+Orçamento!$E$1760)</f>
        <v>#VALUE!</v>
      </c>
      <c r="E16" s="256" t="e">
        <f>VLOOKUP(B16,Orçamento!$D$14:$I1763,6,FALSE)</f>
        <v>#DIV/0!</v>
      </c>
    </row>
    <row r="17" spans="1:5" s="223" customFormat="1" ht="19.5" customHeight="1">
      <c r="A17" s="252">
        <f>Orçamento!A415</f>
        <v>4</v>
      </c>
      <c r="B17" s="253" t="str">
        <f>VLOOKUP(A17,Orçamento!$A$14:$I$1757,4,FALSE)</f>
        <v>CEMEB MARIO TOMAZ DE OLIVEIRA</v>
      </c>
      <c r="C17" s="254">
        <f>VLOOKUP(B17,Orçamento!$D$14:$I$1757,2,FALSE)</f>
        <v>0</v>
      </c>
      <c r="D17" s="255" t="e">
        <f>C17*(1+Orçamento!$E$1760)</f>
        <v>#VALUE!</v>
      </c>
      <c r="E17" s="256" t="e">
        <f>VLOOKUP(B17,Orçamento!$D$14:$I1764,6,FALSE)</f>
        <v>#DIV/0!</v>
      </c>
    </row>
    <row r="18" spans="1:5" s="223" customFormat="1" ht="19.5" customHeight="1">
      <c r="A18" s="252">
        <f>Orçamento!A593</f>
        <v>5</v>
      </c>
      <c r="B18" s="253" t="str">
        <f>VLOOKUP(A18,Orçamento!$A$14:$I$1757,4,FALSE)</f>
        <v>CEMEB BEM VINDO MOREIRA NERY</v>
      </c>
      <c r="C18" s="254">
        <f>VLOOKUP(B18,Orçamento!$D$14:$I$1757,2,FALSE)</f>
        <v>0</v>
      </c>
      <c r="D18" s="255" t="e">
        <f>C18*(1+Orçamento!$E$1760)</f>
        <v>#VALUE!</v>
      </c>
      <c r="E18" s="256" t="e">
        <f>VLOOKUP(B18,Orçamento!$D$14:$I1765,6,FALSE)</f>
        <v>#DIV/0!</v>
      </c>
    </row>
    <row r="19" spans="1:5" s="223" customFormat="1" ht="19.5" customHeight="1">
      <c r="A19" s="252">
        <f>Orçamento!A802</f>
        <v>6</v>
      </c>
      <c r="B19" s="253" t="str">
        <f>VLOOKUP(A19,Orçamento!$A$14:$I$1757,4,FALSE)</f>
        <v>CEMEB JORNALISTA JOÃO VALÉRIO DE PAULA NETO</v>
      </c>
      <c r="C19" s="254">
        <f>VLOOKUP(B19,Orçamento!$D$14:$I$1757,2,FALSE)</f>
        <v>0</v>
      </c>
      <c r="D19" s="255" t="e">
        <f>C19*(1+Orçamento!$E$1760)</f>
        <v>#VALUE!</v>
      </c>
      <c r="E19" s="256" t="e">
        <f>VLOOKUP(B19,Orçamento!$D$14:$I1766,6,FALSE)</f>
        <v>#DIV/0!</v>
      </c>
    </row>
    <row r="20" spans="1:5" s="223" customFormat="1" ht="19.5" customHeight="1">
      <c r="A20" s="252">
        <f>Orçamento!A1014</f>
        <v>7</v>
      </c>
      <c r="B20" s="253" t="str">
        <f>VLOOKUP(A20,Orçamento!$A$14:$I$1757,4,FALSE)</f>
        <v>CEMEB PROF.ª MAGALI TREVISAN</v>
      </c>
      <c r="C20" s="254">
        <f>VLOOKUP(B20,Orçamento!$D$14:$I$1757,2,FALSE)</f>
        <v>0</v>
      </c>
      <c r="D20" s="255" t="e">
        <f>C20*(1+Orçamento!$E$1760)</f>
        <v>#VALUE!</v>
      </c>
      <c r="E20" s="256" t="e">
        <f>VLOOKUP(B20,Orçamento!$D$14:$I1767,6,FALSE)</f>
        <v>#DIV/0!</v>
      </c>
    </row>
    <row r="21" spans="1:5" s="223" customFormat="1" ht="19.5" customHeight="1">
      <c r="A21" s="252">
        <f>Orçamento!A1169</f>
        <v>8</v>
      </c>
      <c r="B21" s="253" t="str">
        <f>VLOOKUP(A21,Orçamento!$A$14:$I$1757,4,FALSE)</f>
        <v>CEMEB MARIA ZIBINA DE CARVALHO</v>
      </c>
      <c r="C21" s="254">
        <f>VLOOKUP(B21,Orçamento!$D$14:$I$1757,2,FALSE)</f>
        <v>0</v>
      </c>
      <c r="D21" s="255" t="e">
        <f>C21*(1+Orçamento!$E$1760)</f>
        <v>#VALUE!</v>
      </c>
      <c r="E21" s="256" t="e">
        <f>VLOOKUP(B21,Orçamento!$D$14:$I1768,6,FALSE)</f>
        <v>#DIV/0!</v>
      </c>
    </row>
    <row r="22" spans="1:5" s="223" customFormat="1" ht="19.5" customHeight="1">
      <c r="A22" s="252">
        <f>Orçamento!A1338</f>
        <v>9</v>
      </c>
      <c r="B22" s="253" t="str">
        <f>VLOOKUP(A22,Orçamento!$A$14:$I$1757,4,FALSE)</f>
        <v>ETI TARSILA DO AMARAL</v>
      </c>
      <c r="C22" s="254">
        <f>VLOOKUP(B22,Orçamento!$D$14:$I$1757,2,FALSE)</f>
        <v>0</v>
      </c>
      <c r="D22" s="255" t="e">
        <f>C22*(1+Orçamento!$E$1760)</f>
        <v>#VALUE!</v>
      </c>
      <c r="E22" s="256" t="e">
        <f>VLOOKUP(B22,Orçamento!$D$14:$I1769,6,FALSE)</f>
        <v>#DIV/0!</v>
      </c>
    </row>
    <row r="23" spans="1:5" s="223" customFormat="1" ht="19.5" customHeight="1">
      <c r="A23" s="252">
        <f>Orçamento!A1456</f>
        <v>10</v>
      </c>
      <c r="B23" s="253" t="str">
        <f>VLOOKUP(A23,Orçamento!$A$14:$I$1757,4,FALSE)</f>
        <v>CEMEB FLORIZA NUNES DE CARVALHO</v>
      </c>
      <c r="C23" s="254">
        <f>VLOOKUP(B23,Orçamento!$D$14:$I$1757,2,FALSE)</f>
        <v>0</v>
      </c>
      <c r="D23" s="255" t="e">
        <f>C23*(1+Orçamento!$E$1760)</f>
        <v>#VALUE!</v>
      </c>
      <c r="E23" s="256" t="e">
        <f>VLOOKUP(B23,Orçamento!$D$14:$I1770,6,FALSE)</f>
        <v>#DIV/0!</v>
      </c>
    </row>
    <row r="24" spans="1:5" s="223" customFormat="1" ht="19.5" customHeight="1">
      <c r="A24" s="252">
        <f>Orçamento!A1634</f>
        <v>11</v>
      </c>
      <c r="B24" s="253" t="str">
        <f>VLOOKUP(A24,Orçamento!$A$14:$I$1757,4,FALSE)</f>
        <v>ETI PROFª IRANY TOLEDO</v>
      </c>
      <c r="C24" s="254">
        <f>VLOOKUP(B24,Orçamento!$D$14:$I$1757,2,FALSE)</f>
        <v>0</v>
      </c>
      <c r="D24" s="255" t="e">
        <f>C24*(1+Orçamento!$E$1760)</f>
        <v>#VALUE!</v>
      </c>
      <c r="E24" s="256" t="e">
        <f>VLOOKUP(B24,Orçamento!$D$14:$I1771,6,FALSE)</f>
        <v>#DIV/0!</v>
      </c>
    </row>
    <row r="25" spans="1:5" ht="27" customHeight="1" thickBot="1">
      <c r="A25" s="331" t="s">
        <v>290</v>
      </c>
      <c r="B25" s="331"/>
      <c r="C25" s="257">
        <f>SUM(C14:C24)</f>
        <v>0</v>
      </c>
      <c r="D25" s="257" t="e">
        <f>SUM(D14:D24)</f>
        <v>#VALUE!</v>
      </c>
      <c r="E25" s="258" t="e">
        <f>SUM(E14:E24)</f>
        <v>#DIV/0!</v>
      </c>
    </row>
    <row r="26" spans="1:5" ht="12.75" customHeight="1">
      <c r="A26" s="40"/>
      <c r="B26" s="40"/>
      <c r="C26" s="224"/>
      <c r="D26" s="224"/>
      <c r="E26" s="225"/>
    </row>
    <row r="27" spans="1:5" ht="12.75" customHeight="1">
      <c r="A27" s="40"/>
      <c r="B27" s="40"/>
      <c r="C27" s="224"/>
      <c r="D27" s="50"/>
      <c r="E27" s="225"/>
    </row>
    <row r="28" spans="1:5" ht="12.75" customHeight="1">
      <c r="A28" s="40"/>
      <c r="B28" s="40"/>
      <c r="D28" s="50"/>
      <c r="E28" s="225"/>
    </row>
    <row r="29" spans="1:5" ht="15" customHeight="1">
      <c r="A29" s="30"/>
      <c r="B29" s="30"/>
      <c r="E29" s="50"/>
    </row>
    <row r="30" spans="1:5" ht="12.75" customHeight="1">
      <c r="A30" s="40"/>
      <c r="B30" s="227"/>
      <c r="C30" s="224"/>
      <c r="D30" s="224"/>
      <c r="E30" s="225"/>
    </row>
    <row r="31" spans="1:5" ht="12.75" customHeight="1">
      <c r="A31" s="40"/>
      <c r="B31" s="40"/>
      <c r="C31" s="224"/>
      <c r="D31" s="224"/>
      <c r="E31" s="225"/>
    </row>
    <row r="32" spans="1:5" ht="12.75" customHeight="1">
      <c r="A32" s="40"/>
      <c r="B32" s="227"/>
      <c r="C32" s="224"/>
      <c r="D32" s="224"/>
      <c r="E32" s="225"/>
    </row>
    <row r="33" spans="1:5" ht="12.75" customHeight="1">
      <c r="A33" s="40"/>
      <c r="B33" s="40"/>
      <c r="C33" s="39"/>
      <c r="D33" s="39"/>
      <c r="E33" s="39"/>
    </row>
    <row r="34" spans="2:5" ht="15" customHeight="1">
      <c r="B34" s="228"/>
      <c r="C34" s="38"/>
      <c r="D34" s="38"/>
      <c r="E34" s="38"/>
    </row>
    <row r="35" spans="2:5" ht="12.75" customHeight="1">
      <c r="B35" s="229"/>
      <c r="C35" s="230"/>
      <c r="D35" s="230"/>
      <c r="E35" s="230"/>
    </row>
    <row r="36" spans="2:5" ht="12.75" customHeight="1">
      <c r="B36" s="48"/>
      <c r="C36" s="230"/>
      <c r="D36" s="230"/>
      <c r="E36" s="230"/>
    </row>
    <row r="37" spans="2:5" ht="12.75" customHeight="1">
      <c r="B37" s="184"/>
      <c r="C37" s="231"/>
      <c r="D37" s="231"/>
      <c r="E37" s="231"/>
    </row>
  </sheetData>
  <sheetProtection password="E9C9" sheet="1" formatCells="0" formatColumns="0" formatRows="0" selectLockedCells="1"/>
  <autoFilter ref="A13:E25"/>
  <mergeCells count="2">
    <mergeCell ref="A12:E12"/>
    <mergeCell ref="A25:B25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2021-10-07T17:15:39Z</cp:lastPrinted>
  <dcterms:created xsi:type="dcterms:W3CDTF">2017-01-12T18:28:45Z</dcterms:created>
  <dcterms:modified xsi:type="dcterms:W3CDTF">2021-10-08T12:29:44Z</dcterms:modified>
  <cp:category/>
  <cp:version/>
  <cp:contentType/>
  <cp:contentStatus/>
</cp:coreProperties>
</file>